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-15" yWindow="-15" windowWidth="19170" windowHeight="12120" firstSheet="1" activeTab="3"/>
  </bookViews>
  <sheets>
    <sheet name="lány" sheetId="5" state="hidden" r:id="rId1"/>
    <sheet name="Beírás" sheetId="1" r:id="rId2"/>
    <sheet name="Csapat" sheetId="4" r:id="rId3"/>
    <sheet name="Egyéni" sheetId="7" r:id="rId4"/>
  </sheets>
  <definedNames>
    <definedName name="hfut">lány!$D$2:$F$302</definedName>
    <definedName name="kisl">lány!$I$2:$J$302</definedName>
    <definedName name="pont">Beírás!#REF!</definedName>
    <definedName name="rfut">lány!$B$2:$F$302</definedName>
    <definedName name="súly">lány!$H$2:$J$302</definedName>
    <definedName name="távol">lány!$G$2:$J$302</definedName>
  </definedNames>
  <calcPr calcId="114210"/>
</workbook>
</file>

<file path=xl/calcChain.xml><?xml version="1.0" encoding="utf-8"?>
<calcChain xmlns="http://schemas.openxmlformats.org/spreadsheetml/2006/main">
  <c r="G252" i="5"/>
  <c r="G249"/>
  <c r="G245"/>
  <c r="G241"/>
  <c r="G237"/>
  <c r="G233"/>
  <c r="G229"/>
  <c r="G225"/>
  <c r="G221"/>
  <c r="G217"/>
  <c r="G213"/>
  <c r="G209"/>
  <c r="G204"/>
  <c r="G201"/>
  <c r="G198"/>
  <c r="G196"/>
  <c r="G193"/>
  <c r="G191"/>
  <c r="G188"/>
  <c r="G186"/>
  <c r="G183"/>
  <c r="G181"/>
  <c r="G178"/>
  <c r="G176"/>
  <c r="G174"/>
  <c r="G171"/>
  <c r="G169"/>
  <c r="G166"/>
  <c r="G164"/>
  <c r="G161"/>
  <c r="G159"/>
  <c r="G156"/>
  <c r="G154"/>
  <c r="G152"/>
  <c r="G150"/>
  <c r="G148"/>
  <c r="G146"/>
  <c r="G143"/>
  <c r="G144"/>
  <c r="G141"/>
  <c r="G139"/>
  <c r="G136"/>
  <c r="G137"/>
  <c r="G134"/>
  <c r="G132"/>
  <c r="G130"/>
  <c r="G127"/>
  <c r="G128"/>
  <c r="G125"/>
  <c r="G123"/>
  <c r="G121"/>
  <c r="G118"/>
  <c r="G119"/>
  <c r="G116"/>
  <c r="G114"/>
  <c r="G111"/>
  <c r="G112"/>
  <c r="G109"/>
  <c r="G107"/>
  <c r="G105"/>
  <c r="G101"/>
  <c r="G102"/>
  <c r="G103"/>
  <c r="G98"/>
  <c r="G99"/>
  <c r="G94"/>
  <c r="G95"/>
  <c r="G96"/>
  <c r="G90"/>
  <c r="G91"/>
  <c r="G92"/>
  <c r="G87"/>
  <c r="G88"/>
  <c r="G83"/>
  <c r="G84"/>
  <c r="G85"/>
  <c r="G80"/>
  <c r="G81"/>
  <c r="G76"/>
  <c r="G77"/>
  <c r="G78"/>
  <c r="G73"/>
  <c r="G74"/>
  <c r="G69"/>
  <c r="G70"/>
  <c r="G71"/>
  <c r="G66"/>
  <c r="G67"/>
  <c r="G62"/>
  <c r="G63"/>
  <c r="G64"/>
  <c r="G59"/>
  <c r="G60"/>
  <c r="G55"/>
  <c r="G56"/>
  <c r="G57"/>
  <c r="G53"/>
  <c r="G47"/>
  <c r="G48"/>
  <c r="G49"/>
  <c r="G50"/>
  <c r="G51"/>
  <c r="G39"/>
  <c r="G40"/>
  <c r="G41"/>
  <c r="G42"/>
  <c r="G43"/>
  <c r="G44"/>
  <c r="G45"/>
  <c r="G31"/>
  <c r="G32"/>
  <c r="G33"/>
  <c r="G34"/>
  <c r="G35"/>
  <c r="G36"/>
  <c r="G37"/>
  <c r="G26"/>
  <c r="G27"/>
  <c r="G28"/>
  <c r="G29"/>
  <c r="D5" i="1"/>
  <c r="C249"/>
  <c r="D249"/>
  <c r="E249"/>
  <c r="C247"/>
  <c r="C231"/>
  <c r="D231"/>
  <c r="E231"/>
  <c r="C225"/>
  <c r="D225"/>
  <c r="E225"/>
  <c r="F224"/>
  <c r="E175" i="7"/>
  <c r="C215" i="1"/>
  <c r="D215"/>
  <c r="E215"/>
  <c r="C199"/>
  <c r="C153" i="7"/>
  <c r="C155"/>
  <c r="C157"/>
  <c r="C159"/>
  <c r="C161"/>
  <c r="C163"/>
  <c r="C165"/>
  <c r="C167"/>
  <c r="C169"/>
  <c r="C171"/>
  <c r="C173"/>
  <c r="C175"/>
  <c r="C177"/>
  <c r="C179"/>
  <c r="C181"/>
  <c r="C183"/>
  <c r="C185"/>
  <c r="C187"/>
  <c r="C189"/>
  <c r="C191"/>
  <c r="C193"/>
  <c r="C195"/>
  <c r="C197"/>
  <c r="C199"/>
  <c r="B193"/>
  <c r="B195"/>
  <c r="B197"/>
  <c r="B199"/>
  <c r="B191"/>
  <c r="B189"/>
  <c r="B181"/>
  <c r="B183"/>
  <c r="B185"/>
  <c r="B187"/>
  <c r="B179"/>
  <c r="B177"/>
  <c r="B169"/>
  <c r="B171"/>
  <c r="B173"/>
  <c r="B175"/>
  <c r="B167"/>
  <c r="B165"/>
  <c r="B157"/>
  <c r="B159"/>
  <c r="B161"/>
  <c r="B163"/>
  <c r="B155"/>
  <c r="B153"/>
  <c r="B145"/>
  <c r="C145"/>
  <c r="B147"/>
  <c r="C147"/>
  <c r="B149"/>
  <c r="C149"/>
  <c r="B151"/>
  <c r="C151"/>
  <c r="D151"/>
  <c r="D163"/>
  <c r="D175"/>
  <c r="D191"/>
  <c r="D193"/>
  <c r="D195"/>
  <c r="D197"/>
  <c r="D199"/>
  <c r="D189"/>
  <c r="B15" i="4"/>
  <c r="B14"/>
  <c r="B13"/>
  <c r="D177" i="7"/>
  <c r="D179"/>
  <c r="D181"/>
  <c r="D183"/>
  <c r="D185"/>
  <c r="D187"/>
  <c r="D165"/>
  <c r="D167"/>
  <c r="D169"/>
  <c r="D171"/>
  <c r="D173"/>
  <c r="D153"/>
  <c r="D155"/>
  <c r="D157"/>
  <c r="D159"/>
  <c r="D161"/>
  <c r="B12" i="4"/>
  <c r="E257" i="1"/>
  <c r="D257"/>
  <c r="C257"/>
  <c r="G256"/>
  <c r="E255"/>
  <c r="D255"/>
  <c r="C255"/>
  <c r="E253"/>
  <c r="D253"/>
  <c r="C253"/>
  <c r="E251"/>
  <c r="D251"/>
  <c r="C251"/>
  <c r="E247"/>
  <c r="D247"/>
  <c r="E241"/>
  <c r="D241"/>
  <c r="C241"/>
  <c r="G240"/>
  <c r="E239"/>
  <c r="D239"/>
  <c r="C239"/>
  <c r="E237"/>
  <c r="D237"/>
  <c r="C237"/>
  <c r="E235"/>
  <c r="D235"/>
  <c r="C235"/>
  <c r="E233"/>
  <c r="D233"/>
  <c r="C233"/>
  <c r="G224"/>
  <c r="E223"/>
  <c r="D223"/>
  <c r="C223"/>
  <c r="E221"/>
  <c r="D221"/>
  <c r="C221"/>
  <c r="E219"/>
  <c r="D219"/>
  <c r="C219"/>
  <c r="E217"/>
  <c r="D217"/>
  <c r="C217"/>
  <c r="F216"/>
  <c r="E167" i="7"/>
  <c r="E209" i="1"/>
  <c r="D209"/>
  <c r="C209"/>
  <c r="G208"/>
  <c r="E207"/>
  <c r="D207"/>
  <c r="C207"/>
  <c r="E205"/>
  <c r="D205"/>
  <c r="C205"/>
  <c r="E203"/>
  <c r="D203"/>
  <c r="C203"/>
  <c r="E201"/>
  <c r="D201"/>
  <c r="C201"/>
  <c r="E199"/>
  <c r="D199"/>
  <c r="D97" i="7"/>
  <c r="D75"/>
  <c r="D77"/>
  <c r="D79"/>
  <c r="D81"/>
  <c r="D83"/>
  <c r="D85"/>
  <c r="D87"/>
  <c r="D89"/>
  <c r="D91"/>
  <c r="D93"/>
  <c r="D95"/>
  <c r="D73"/>
  <c r="D71"/>
  <c r="D69"/>
  <c r="G192" i="1"/>
  <c r="G176"/>
  <c r="G160"/>
  <c r="G144"/>
  <c r="G128"/>
  <c r="G112"/>
  <c r="G96"/>
  <c r="G80"/>
  <c r="G64"/>
  <c r="G48"/>
  <c r="E51" i="5"/>
  <c r="E50"/>
  <c r="E49"/>
  <c r="D302"/>
  <c r="B302"/>
  <c r="D301"/>
  <c r="B301"/>
  <c r="D300"/>
  <c r="B300"/>
  <c r="D299"/>
  <c r="B299"/>
  <c r="D298"/>
  <c r="B298"/>
  <c r="D297"/>
  <c r="B297"/>
  <c r="D296"/>
  <c r="B296"/>
  <c r="D295"/>
  <c r="B295"/>
  <c r="D294"/>
  <c r="B294"/>
  <c r="D293"/>
  <c r="B293"/>
  <c r="D292"/>
  <c r="B292"/>
  <c r="D291"/>
  <c r="B291"/>
  <c r="D290"/>
  <c r="B290"/>
  <c r="D289"/>
  <c r="B289"/>
  <c r="D288"/>
  <c r="B288"/>
  <c r="D287"/>
  <c r="B287"/>
  <c r="D286"/>
  <c r="B286"/>
  <c r="D285"/>
  <c r="B285"/>
  <c r="D284"/>
  <c r="B284"/>
  <c r="D283"/>
  <c r="B283"/>
  <c r="D282"/>
  <c r="B282"/>
  <c r="D281"/>
  <c r="B281"/>
  <c r="D280"/>
  <c r="B280"/>
  <c r="D279"/>
  <c r="B279"/>
  <c r="D278"/>
  <c r="B278"/>
  <c r="D277"/>
  <c r="B277"/>
  <c r="D276"/>
  <c r="B276"/>
  <c r="D275"/>
  <c r="B275"/>
  <c r="D274"/>
  <c r="B274"/>
  <c r="D273"/>
  <c r="B273"/>
  <c r="D272"/>
  <c r="B272"/>
  <c r="D271"/>
  <c r="B271"/>
  <c r="D270"/>
  <c r="B270"/>
  <c r="D269"/>
  <c r="B269"/>
  <c r="D268"/>
  <c r="B268"/>
  <c r="D267"/>
  <c r="B267"/>
  <c r="D266"/>
  <c r="B266"/>
  <c r="D265"/>
  <c r="B265"/>
  <c r="D264"/>
  <c r="B264"/>
  <c r="D263"/>
  <c r="B263"/>
  <c r="D262"/>
  <c r="B262"/>
  <c r="D261"/>
  <c r="B261"/>
  <c r="D260"/>
  <c r="B260"/>
  <c r="D259"/>
  <c r="B259"/>
  <c r="D258"/>
  <c r="B258"/>
  <c r="D257"/>
  <c r="B257"/>
  <c r="D256"/>
  <c r="B256"/>
  <c r="D255"/>
  <c r="B255"/>
  <c r="D254"/>
  <c r="B254"/>
  <c r="D253"/>
  <c r="B253"/>
  <c r="D252"/>
  <c r="B252"/>
  <c r="D251"/>
  <c r="B251"/>
  <c r="D250"/>
  <c r="B250"/>
  <c r="D249"/>
  <c r="B249"/>
  <c r="D248"/>
  <c r="B248"/>
  <c r="D247"/>
  <c r="B247"/>
  <c r="D246"/>
  <c r="B246"/>
  <c r="D245"/>
  <c r="B245"/>
  <c r="D244"/>
  <c r="B244"/>
  <c r="D243"/>
  <c r="B243"/>
  <c r="D242"/>
  <c r="B242"/>
  <c r="D241"/>
  <c r="B241"/>
  <c r="D240"/>
  <c r="B240"/>
  <c r="D239"/>
  <c r="B239"/>
  <c r="D238"/>
  <c r="B238"/>
  <c r="D237"/>
  <c r="B237"/>
  <c r="D236"/>
  <c r="B236"/>
  <c r="D235"/>
  <c r="B235"/>
  <c r="D234"/>
  <c r="B234"/>
  <c r="D233"/>
  <c r="B233"/>
  <c r="D232"/>
  <c r="B232"/>
  <c r="D231"/>
  <c r="B231"/>
  <c r="D230"/>
  <c r="B230"/>
  <c r="D229"/>
  <c r="B229"/>
  <c r="D228"/>
  <c r="B228"/>
  <c r="D227"/>
  <c r="B227"/>
  <c r="D226"/>
  <c r="B226"/>
  <c r="D225"/>
  <c r="B225"/>
  <c r="D224"/>
  <c r="B224"/>
  <c r="D223"/>
  <c r="B223"/>
  <c r="D222"/>
  <c r="B222"/>
  <c r="D221"/>
  <c r="B221"/>
  <c r="D220"/>
  <c r="B220"/>
  <c r="D219"/>
  <c r="B219"/>
  <c r="D218"/>
  <c r="B218"/>
  <c r="D217"/>
  <c r="B217"/>
  <c r="D216"/>
  <c r="B216"/>
  <c r="D215"/>
  <c r="B215"/>
  <c r="D214"/>
  <c r="B214"/>
  <c r="D213"/>
  <c r="B213"/>
  <c r="D212"/>
  <c r="B212"/>
  <c r="D211"/>
  <c r="B211"/>
  <c r="D210"/>
  <c r="B210"/>
  <c r="D209"/>
  <c r="B209"/>
  <c r="D208"/>
  <c r="B208"/>
  <c r="D207"/>
  <c r="B207"/>
  <c r="D206"/>
  <c r="B206"/>
  <c r="D205"/>
  <c r="B205"/>
  <c r="D204"/>
  <c r="B204"/>
  <c r="D203"/>
  <c r="B203"/>
  <c r="D202"/>
  <c r="B202"/>
  <c r="D201"/>
  <c r="B201"/>
  <c r="D200"/>
  <c r="B200"/>
  <c r="D199"/>
  <c r="B199"/>
  <c r="D198"/>
  <c r="B198"/>
  <c r="D197"/>
  <c r="B197"/>
  <c r="D196"/>
  <c r="B196"/>
  <c r="D195"/>
  <c r="B195"/>
  <c r="D194"/>
  <c r="B194"/>
  <c r="D193"/>
  <c r="B193"/>
  <c r="D192"/>
  <c r="B192"/>
  <c r="D191"/>
  <c r="B191"/>
  <c r="D190"/>
  <c r="B190"/>
  <c r="D189"/>
  <c r="B189"/>
  <c r="D188"/>
  <c r="B188"/>
  <c r="D187"/>
  <c r="B187"/>
  <c r="D186"/>
  <c r="B186"/>
  <c r="D185"/>
  <c r="B185"/>
  <c r="D184"/>
  <c r="B184"/>
  <c r="D183"/>
  <c r="B183"/>
  <c r="D182"/>
  <c r="B182"/>
  <c r="D181"/>
  <c r="B181"/>
  <c r="D180"/>
  <c r="B180"/>
  <c r="D179"/>
  <c r="B179"/>
  <c r="D178"/>
  <c r="B178"/>
  <c r="D177"/>
  <c r="B177"/>
  <c r="D176"/>
  <c r="B176"/>
  <c r="D175"/>
  <c r="B175"/>
  <c r="D174"/>
  <c r="B174"/>
  <c r="D173"/>
  <c r="B173"/>
  <c r="D172"/>
  <c r="B172"/>
  <c r="D171"/>
  <c r="B171"/>
  <c r="D170"/>
  <c r="B170"/>
  <c r="D169"/>
  <c r="B169"/>
  <c r="D168"/>
  <c r="B168"/>
  <c r="D167"/>
  <c r="B167"/>
  <c r="D166"/>
  <c r="B166"/>
  <c r="D165"/>
  <c r="B165"/>
  <c r="D164"/>
  <c r="B164"/>
  <c r="D163"/>
  <c r="B163"/>
  <c r="D162"/>
  <c r="B162"/>
  <c r="D161"/>
  <c r="B161"/>
  <c r="D160"/>
  <c r="B160"/>
  <c r="D159"/>
  <c r="B159"/>
  <c r="D158"/>
  <c r="B158"/>
  <c r="D157"/>
  <c r="B157"/>
  <c r="D156"/>
  <c r="B156"/>
  <c r="D155"/>
  <c r="B155"/>
  <c r="D154"/>
  <c r="B154"/>
  <c r="D153"/>
  <c r="B153"/>
  <c r="D152"/>
  <c r="B152"/>
  <c r="D151"/>
  <c r="B151"/>
  <c r="D150"/>
  <c r="B150"/>
  <c r="D149"/>
  <c r="B149"/>
  <c r="D148"/>
  <c r="B148"/>
  <c r="D147"/>
  <c r="B147"/>
  <c r="D146"/>
  <c r="B146"/>
  <c r="D145"/>
  <c r="B145"/>
  <c r="D144"/>
  <c r="B144"/>
  <c r="D143"/>
  <c r="B143"/>
  <c r="D142"/>
  <c r="B142"/>
  <c r="D141"/>
  <c r="B141"/>
  <c r="D140"/>
  <c r="B140"/>
  <c r="D139"/>
  <c r="B139"/>
  <c r="D138"/>
  <c r="B138"/>
  <c r="D137"/>
  <c r="B137"/>
  <c r="D136"/>
  <c r="B136"/>
  <c r="D135"/>
  <c r="B135"/>
  <c r="D134"/>
  <c r="B134"/>
  <c r="D133"/>
  <c r="B133"/>
  <c r="D132"/>
  <c r="B132"/>
  <c r="D131"/>
  <c r="B131"/>
  <c r="D130"/>
  <c r="B130"/>
  <c r="D129"/>
  <c r="B129"/>
  <c r="D128"/>
  <c r="B128"/>
  <c r="D127"/>
  <c r="B127"/>
  <c r="D126"/>
  <c r="B126"/>
  <c r="D125"/>
  <c r="B125"/>
  <c r="D124"/>
  <c r="B124"/>
  <c r="D123"/>
  <c r="B123"/>
  <c r="D122"/>
  <c r="B122"/>
  <c r="D121"/>
  <c r="B121"/>
  <c r="D120"/>
  <c r="B120"/>
  <c r="D119"/>
  <c r="B119"/>
  <c r="D118"/>
  <c r="B118"/>
  <c r="D117"/>
  <c r="B117"/>
  <c r="D116"/>
  <c r="B116"/>
  <c r="D115"/>
  <c r="B115"/>
  <c r="D114"/>
  <c r="B114"/>
  <c r="D113"/>
  <c r="B113"/>
  <c r="D112"/>
  <c r="B112"/>
  <c r="D111"/>
  <c r="B111"/>
  <c r="D110"/>
  <c r="B110"/>
  <c r="D109"/>
  <c r="B109"/>
  <c r="D108"/>
  <c r="B108"/>
  <c r="D107"/>
  <c r="B107"/>
  <c r="D106"/>
  <c r="B106"/>
  <c r="D105"/>
  <c r="B105"/>
  <c r="D104"/>
  <c r="B104"/>
  <c r="D103"/>
  <c r="B103"/>
  <c r="D102"/>
  <c r="B102"/>
  <c r="D101"/>
  <c r="B101"/>
  <c r="D100"/>
  <c r="B100"/>
  <c r="D99"/>
  <c r="B99"/>
  <c r="D98"/>
  <c r="B98"/>
  <c r="D97"/>
  <c r="B97"/>
  <c r="D96"/>
  <c r="B96"/>
  <c r="D95"/>
  <c r="B95"/>
  <c r="D94"/>
  <c r="B94"/>
  <c r="D93"/>
  <c r="B93"/>
  <c r="D92"/>
  <c r="B92"/>
  <c r="D91"/>
  <c r="B91"/>
  <c r="D90"/>
  <c r="B90"/>
  <c r="D89"/>
  <c r="B89"/>
  <c r="D88"/>
  <c r="B88"/>
  <c r="D87"/>
  <c r="B87"/>
  <c r="D86"/>
  <c r="B86"/>
  <c r="D85"/>
  <c r="B85"/>
  <c r="D84"/>
  <c r="B84"/>
  <c r="D83"/>
  <c r="B83"/>
  <c r="D82"/>
  <c r="B82"/>
  <c r="D81"/>
  <c r="B81"/>
  <c r="D80"/>
  <c r="B80"/>
  <c r="D79"/>
  <c r="B79"/>
  <c r="D78"/>
  <c r="B78"/>
  <c r="D77"/>
  <c r="B77"/>
  <c r="D76"/>
  <c r="B76"/>
  <c r="D75"/>
  <c r="B75"/>
  <c r="D74"/>
  <c r="B74"/>
  <c r="D73"/>
  <c r="B73"/>
  <c r="D72"/>
  <c r="B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C51"/>
  <c r="C50"/>
  <c r="B51"/>
  <c r="B52"/>
  <c r="D3"/>
  <c r="B3"/>
  <c r="C183" i="1"/>
  <c r="D183"/>
  <c r="E183"/>
  <c r="C185"/>
  <c r="D185"/>
  <c r="E185"/>
  <c r="C187"/>
  <c r="D187"/>
  <c r="E187"/>
  <c r="F186"/>
  <c r="E145" i="7"/>
  <c r="C189" i="1"/>
  <c r="D189"/>
  <c r="E189"/>
  <c r="C191"/>
  <c r="D191"/>
  <c r="E191"/>
  <c r="C193"/>
  <c r="D193"/>
  <c r="E193"/>
  <c r="C167"/>
  <c r="D167"/>
  <c r="E167"/>
  <c r="F166"/>
  <c r="C169"/>
  <c r="D169"/>
  <c r="E169"/>
  <c r="C171"/>
  <c r="D171"/>
  <c r="E171"/>
  <c r="F170"/>
  <c r="E133" i="7"/>
  <c r="C173" i="1"/>
  <c r="D173"/>
  <c r="E173"/>
  <c r="C175"/>
  <c r="D175"/>
  <c r="E175"/>
  <c r="C177"/>
  <c r="D177"/>
  <c r="E177"/>
  <c r="F176"/>
  <c r="E139" i="7"/>
  <c r="C151" i="1"/>
  <c r="D151"/>
  <c r="E151"/>
  <c r="C153"/>
  <c r="D153"/>
  <c r="E153"/>
  <c r="F152"/>
  <c r="E119" i="7"/>
  <c r="C155" i="1"/>
  <c r="D155"/>
  <c r="E155"/>
  <c r="F154"/>
  <c r="E121" i="7"/>
  <c r="C157" i="1"/>
  <c r="D157"/>
  <c r="E157"/>
  <c r="C159"/>
  <c r="D159"/>
  <c r="E159"/>
  <c r="C161"/>
  <c r="D161"/>
  <c r="E161"/>
  <c r="F160"/>
  <c r="E127" i="7"/>
  <c r="C135" i="1"/>
  <c r="D135"/>
  <c r="E135"/>
  <c r="C137"/>
  <c r="D137"/>
  <c r="E137"/>
  <c r="C139"/>
  <c r="D139"/>
  <c r="E139"/>
  <c r="C141"/>
  <c r="D141"/>
  <c r="E141"/>
  <c r="F140"/>
  <c r="E111" i="7"/>
  <c r="C143" i="1"/>
  <c r="D143"/>
  <c r="E143"/>
  <c r="C145"/>
  <c r="D145"/>
  <c r="E145"/>
  <c r="C119"/>
  <c r="D119"/>
  <c r="E119"/>
  <c r="C121"/>
  <c r="D121"/>
  <c r="E121"/>
  <c r="C123"/>
  <c r="D123"/>
  <c r="E123"/>
  <c r="C125"/>
  <c r="D125"/>
  <c r="E125"/>
  <c r="C127"/>
  <c r="D127"/>
  <c r="E127"/>
  <c r="C129"/>
  <c r="D129"/>
  <c r="E129"/>
  <c r="C103"/>
  <c r="D103"/>
  <c r="E103"/>
  <c r="C105"/>
  <c r="D105"/>
  <c r="E105"/>
  <c r="C107"/>
  <c r="D107"/>
  <c r="E107"/>
  <c r="C109"/>
  <c r="D109"/>
  <c r="E109"/>
  <c r="C111"/>
  <c r="D111"/>
  <c r="E111"/>
  <c r="C113"/>
  <c r="D113"/>
  <c r="E113"/>
  <c r="C87"/>
  <c r="D87"/>
  <c r="E87"/>
  <c r="C89"/>
  <c r="D89"/>
  <c r="E89"/>
  <c r="C91"/>
  <c r="D91"/>
  <c r="E91"/>
  <c r="C93"/>
  <c r="D93"/>
  <c r="E93"/>
  <c r="C95"/>
  <c r="D95"/>
  <c r="E95"/>
  <c r="C97"/>
  <c r="D97"/>
  <c r="E97"/>
  <c r="C71"/>
  <c r="D71"/>
  <c r="E71"/>
  <c r="C73"/>
  <c r="D73"/>
  <c r="E73"/>
  <c r="C75"/>
  <c r="D75"/>
  <c r="E75"/>
  <c r="C77"/>
  <c r="D77"/>
  <c r="E77"/>
  <c r="C79"/>
  <c r="D79"/>
  <c r="E79"/>
  <c r="C81"/>
  <c r="D81"/>
  <c r="E81"/>
  <c r="C55"/>
  <c r="D55"/>
  <c r="E55"/>
  <c r="C57"/>
  <c r="D57"/>
  <c r="E57"/>
  <c r="C59"/>
  <c r="D59"/>
  <c r="E59"/>
  <c r="C61"/>
  <c r="D61"/>
  <c r="E61"/>
  <c r="F60"/>
  <c r="E57" i="7"/>
  <c r="C63" i="1"/>
  <c r="D63"/>
  <c r="E63"/>
  <c r="C65"/>
  <c r="D65"/>
  <c r="E65"/>
  <c r="C39"/>
  <c r="D39"/>
  <c r="E39"/>
  <c r="C41"/>
  <c r="D41"/>
  <c r="E41"/>
  <c r="C43"/>
  <c r="D43"/>
  <c r="E43"/>
  <c r="C45"/>
  <c r="D45"/>
  <c r="E45"/>
  <c r="C47"/>
  <c r="D47"/>
  <c r="E47"/>
  <c r="C49"/>
  <c r="D49"/>
  <c r="E49"/>
  <c r="C33"/>
  <c r="C31"/>
  <c r="C29"/>
  <c r="C27"/>
  <c r="D27"/>
  <c r="E27"/>
  <c r="F26"/>
  <c r="E91" i="7"/>
  <c r="C25" i="1"/>
  <c r="C23"/>
  <c r="D23"/>
  <c r="E23"/>
  <c r="F22"/>
  <c r="E87" i="7"/>
  <c r="C21" i="1"/>
  <c r="C19"/>
  <c r="C17"/>
  <c r="C15"/>
  <c r="D15"/>
  <c r="E15"/>
  <c r="F14"/>
  <c r="E79" i="7"/>
  <c r="C13" i="1"/>
  <c r="C11"/>
  <c r="C9"/>
  <c r="C7"/>
  <c r="D7"/>
  <c r="E7"/>
  <c r="F6"/>
  <c r="E71" i="7"/>
  <c r="C5" i="1"/>
  <c r="D143" i="7"/>
  <c r="D145"/>
  <c r="D147"/>
  <c r="D149"/>
  <c r="D141"/>
  <c r="D131"/>
  <c r="D133"/>
  <c r="D135"/>
  <c r="D137"/>
  <c r="D139"/>
  <c r="D119"/>
  <c r="D121"/>
  <c r="D123"/>
  <c r="D125"/>
  <c r="D127"/>
  <c r="D107"/>
  <c r="D109"/>
  <c r="D111"/>
  <c r="D113"/>
  <c r="D115"/>
  <c r="D13"/>
  <c r="D33"/>
  <c r="D15"/>
  <c r="D51"/>
  <c r="D41"/>
  <c r="D11"/>
  <c r="D35"/>
  <c r="D29"/>
  <c r="D47"/>
  <c r="D103"/>
  <c r="D27"/>
  <c r="D55"/>
  <c r="D9"/>
  <c r="D39"/>
  <c r="D49"/>
  <c r="D23"/>
  <c r="D61"/>
  <c r="D3"/>
  <c r="D25"/>
  <c r="D17"/>
  <c r="D65"/>
  <c r="D45"/>
  <c r="D57"/>
  <c r="D63"/>
  <c r="D101"/>
  <c r="D99"/>
  <c r="D129"/>
  <c r="D117"/>
  <c r="D105"/>
  <c r="D37"/>
  <c r="D5"/>
  <c r="D19"/>
  <c r="D21"/>
  <c r="D31"/>
  <c r="D7"/>
  <c r="D53"/>
  <c r="D67"/>
  <c r="D43"/>
  <c r="D59"/>
  <c r="B141"/>
  <c r="C141"/>
  <c r="B143"/>
  <c r="C143"/>
  <c r="C139"/>
  <c r="B129"/>
  <c r="C129"/>
  <c r="B131"/>
  <c r="C131"/>
  <c r="B133"/>
  <c r="C133"/>
  <c r="B135"/>
  <c r="C135"/>
  <c r="B137"/>
  <c r="C137"/>
  <c r="B139"/>
  <c r="B117"/>
  <c r="C117"/>
  <c r="B119"/>
  <c r="C119"/>
  <c r="B121"/>
  <c r="C121"/>
  <c r="B123"/>
  <c r="C123"/>
  <c r="B125"/>
  <c r="C125"/>
  <c r="B127"/>
  <c r="C127"/>
  <c r="B105"/>
  <c r="C105"/>
  <c r="B107"/>
  <c r="C107"/>
  <c r="B109"/>
  <c r="C109"/>
  <c r="B111"/>
  <c r="C111"/>
  <c r="B113"/>
  <c r="C113"/>
  <c r="B115"/>
  <c r="C115"/>
  <c r="B37"/>
  <c r="C37"/>
  <c r="B13"/>
  <c r="C13"/>
  <c r="B33"/>
  <c r="C33"/>
  <c r="B15"/>
  <c r="C15"/>
  <c r="B51"/>
  <c r="C51"/>
  <c r="B41"/>
  <c r="C41"/>
  <c r="B5"/>
  <c r="C5"/>
  <c r="B11"/>
  <c r="C11"/>
  <c r="B35"/>
  <c r="C35"/>
  <c r="B29"/>
  <c r="C29"/>
  <c r="B47"/>
  <c r="C47"/>
  <c r="B103"/>
  <c r="C103"/>
  <c r="B19"/>
  <c r="C19"/>
  <c r="B27"/>
  <c r="C27"/>
  <c r="B55"/>
  <c r="C55"/>
  <c r="B9"/>
  <c r="C9"/>
  <c r="B39"/>
  <c r="C39"/>
  <c r="B49"/>
  <c r="C49"/>
  <c r="B21"/>
  <c r="C21"/>
  <c r="B23"/>
  <c r="C23"/>
  <c r="B61"/>
  <c r="C61"/>
  <c r="B3"/>
  <c r="C3"/>
  <c r="B25"/>
  <c r="C25"/>
  <c r="B17"/>
  <c r="C17"/>
  <c r="C31"/>
  <c r="C65"/>
  <c r="C45"/>
  <c r="C57"/>
  <c r="C63"/>
  <c r="C101"/>
  <c r="B31"/>
  <c r="B65"/>
  <c r="B45"/>
  <c r="B57"/>
  <c r="B63"/>
  <c r="B101"/>
  <c r="C7"/>
  <c r="C53"/>
  <c r="C67"/>
  <c r="C43"/>
  <c r="C59"/>
  <c r="C99"/>
  <c r="B7"/>
  <c r="B53"/>
  <c r="B67"/>
  <c r="B43"/>
  <c r="B59"/>
  <c r="B99"/>
  <c r="D9" i="1"/>
  <c r="E9"/>
  <c r="D11"/>
  <c r="E11"/>
  <c r="D13"/>
  <c r="E13"/>
  <c r="D17"/>
  <c r="E17"/>
  <c r="D19"/>
  <c r="E19"/>
  <c r="F18"/>
  <c r="E83" i="7"/>
  <c r="D21" i="1"/>
  <c r="E21"/>
  <c r="D25"/>
  <c r="E25"/>
  <c r="D29"/>
  <c r="E29"/>
  <c r="D31"/>
  <c r="E31"/>
  <c r="F30"/>
  <c r="E95" i="7"/>
  <c r="E33" i="1"/>
  <c r="D33"/>
  <c r="E5"/>
  <c r="C71" i="7"/>
  <c r="C73"/>
  <c r="C75"/>
  <c r="C77"/>
  <c r="C79"/>
  <c r="C81"/>
  <c r="C83"/>
  <c r="C85"/>
  <c r="C87"/>
  <c r="C89"/>
  <c r="C91"/>
  <c r="C93"/>
  <c r="C95"/>
  <c r="C97"/>
  <c r="C69"/>
  <c r="B93"/>
  <c r="B95"/>
  <c r="B97"/>
  <c r="B71"/>
  <c r="B73"/>
  <c r="B75"/>
  <c r="B77"/>
  <c r="B79"/>
  <c r="B81"/>
  <c r="B83"/>
  <c r="B85"/>
  <c r="B87"/>
  <c r="B89"/>
  <c r="B91"/>
  <c r="B69"/>
  <c r="B11" i="4"/>
  <c r="B10"/>
  <c r="B9"/>
  <c r="B8"/>
  <c r="B5"/>
  <c r="B3"/>
  <c r="B4"/>
  <c r="B2"/>
  <c r="B7"/>
  <c r="B6"/>
  <c r="I262" i="5"/>
  <c r="D52"/>
  <c r="F4" i="1"/>
  <c r="E69" i="7"/>
  <c r="F24" i="1"/>
  <c r="E89" i="7"/>
  <c r="F16" i="1"/>
  <c r="E81" i="7"/>
  <c r="F28" i="1"/>
  <c r="E93" i="7"/>
  <c r="F46" i="1"/>
  <c r="E59" i="7"/>
  <c r="F40" i="1"/>
  <c r="E53" i="7"/>
  <c r="F78" i="1"/>
  <c r="E25" i="7"/>
  <c r="F70" i="1"/>
  <c r="E21" i="7"/>
  <c r="F90" i="1"/>
  <c r="E55" i="7"/>
  <c r="F110" i="1"/>
  <c r="E47" i="7"/>
  <c r="F102" i="1"/>
  <c r="F122"/>
  <c r="E33" i="7"/>
  <c r="F142" i="1"/>
  <c r="E113" i="7"/>
  <c r="F134" i="1"/>
  <c r="F222"/>
  <c r="E173" i="7"/>
  <c r="F232" i="1"/>
  <c r="E179" i="7"/>
  <c r="F234" i="1"/>
  <c r="E181" i="7"/>
  <c r="F256" i="1"/>
  <c r="E199" i="7"/>
  <c r="F250" i="1"/>
  <c r="E193" i="7"/>
  <c r="F88" i="1"/>
  <c r="E27" i="7"/>
  <c r="F156" i="1"/>
  <c r="E123" i="7"/>
  <c r="F174" i="1"/>
  <c r="E137" i="7"/>
  <c r="F192" i="1"/>
  <c r="E151" i="7"/>
  <c r="F184" i="1"/>
  <c r="E143" i="7"/>
  <c r="F208" i="1"/>
  <c r="E163" i="7"/>
  <c r="F230" i="1"/>
  <c r="E177" i="7"/>
  <c r="F248" i="1"/>
  <c r="E191" i="7"/>
  <c r="F96" i="1"/>
  <c r="E49" i="7"/>
  <c r="F120" i="1"/>
  <c r="E13" i="7"/>
  <c r="F80" i="1"/>
  <c r="E17" i="7"/>
  <c r="F72" i="1"/>
  <c r="E23" i="7"/>
  <c r="F108" i="1"/>
  <c r="E29" i="7"/>
  <c r="F128" i="1"/>
  <c r="E41" i="7"/>
  <c r="F42" i="1"/>
  <c r="E67" i="7"/>
  <c r="F62" i="1"/>
  <c r="E63" i="7"/>
  <c r="F54" i="1"/>
  <c r="E31" i="7"/>
  <c r="F74" i="1"/>
  <c r="E61" i="7"/>
  <c r="F150" i="1"/>
  <c r="E117" i="7"/>
  <c r="F198" i="1"/>
  <c r="F204"/>
  <c r="E159" i="7"/>
  <c r="F214" i="1"/>
  <c r="E165" i="7"/>
  <c r="F12" i="1"/>
  <c r="E77" i="7"/>
  <c r="F32" i="1"/>
  <c r="E97" i="7"/>
  <c r="F44" i="1"/>
  <c r="E43" i="7"/>
  <c r="F58" i="1"/>
  <c r="E45" i="7"/>
  <c r="F112" i="1"/>
  <c r="E103" i="7"/>
  <c r="F106" i="1"/>
  <c r="E35" i="7"/>
  <c r="F126" i="1"/>
  <c r="E51" i="7"/>
  <c r="F118" i="1"/>
  <c r="E37" i="7"/>
  <c r="F138" i="1"/>
  <c r="E109" i="7"/>
  <c r="F172" i="1"/>
  <c r="E135" i="7"/>
  <c r="F190" i="1"/>
  <c r="E149" i="7"/>
  <c r="F182" i="1"/>
  <c r="F218"/>
  <c r="E169" i="7"/>
  <c r="F236" i="1"/>
  <c r="E183" i="7"/>
  <c r="F252" i="1"/>
  <c r="E195" i="7"/>
  <c r="F246" i="1"/>
  <c r="F20"/>
  <c r="E85" i="7"/>
  <c r="F8" i="1"/>
  <c r="E73" i="7"/>
  <c r="F48" i="1"/>
  <c r="E99" i="7"/>
  <c r="F94" i="1"/>
  <c r="E39" i="7"/>
  <c r="F92" i="1"/>
  <c r="E9" i="7"/>
  <c r="F206" i="1"/>
  <c r="E161" i="7"/>
  <c r="F10" i="1"/>
  <c r="E75" i="7"/>
  <c r="F38" i="1"/>
  <c r="E7" i="7"/>
  <c r="F64" i="1"/>
  <c r="E101" i="7"/>
  <c r="F56" i="1"/>
  <c r="E65" i="7"/>
  <c r="F76" i="1"/>
  <c r="E3" i="7"/>
  <c r="F86" i="1"/>
  <c r="E19" i="7"/>
  <c r="F104" i="1"/>
  <c r="E11" i="7"/>
  <c r="F124" i="1"/>
  <c r="E15" i="7"/>
  <c r="F144" i="1"/>
  <c r="E115" i="7"/>
  <c r="F136" i="1"/>
  <c r="E107" i="7"/>
  <c r="F158" i="1"/>
  <c r="E125" i="7"/>
  <c r="F168" i="1"/>
  <c r="E131" i="7"/>
  <c r="F188" i="1"/>
  <c r="E147" i="7"/>
  <c r="F200" i="1"/>
  <c r="E155" i="7"/>
  <c r="F202" i="1"/>
  <c r="E157" i="7"/>
  <c r="F220" i="1"/>
  <c r="E171" i="7"/>
  <c r="F238" i="1"/>
  <c r="E185" i="7"/>
  <c r="F240" i="1"/>
  <c r="E187" i="7"/>
  <c r="F254" i="1"/>
  <c r="E197" i="7"/>
  <c r="E5"/>
  <c r="E105"/>
  <c r="E129"/>
  <c r="D50" i="5"/>
  <c r="E48"/>
  <c r="E189" i="7"/>
  <c r="E153"/>
  <c r="E141"/>
  <c r="C49" i="5"/>
  <c r="D51"/>
  <c r="G182" i="1"/>
  <c r="C11" i="4"/>
  <c r="G230" i="1"/>
  <c r="C14" i="4"/>
  <c r="G198" i="1"/>
  <c r="C12" i="4"/>
  <c r="G70" i="1"/>
  <c r="C2" i="4"/>
  <c r="G38" i="1"/>
  <c r="C6" i="4"/>
  <c r="G214" i="1"/>
  <c r="C13" i="4"/>
  <c r="G150" i="1"/>
  <c r="C9" i="4"/>
  <c r="G134" i="1"/>
  <c r="C8" i="4"/>
  <c r="G54" i="1"/>
  <c r="C7" i="4"/>
  <c r="G86" i="1"/>
  <c r="C4" i="4"/>
  <c r="G118" i="1"/>
  <c r="C5" i="4"/>
  <c r="G246" i="1"/>
  <c r="C15" i="4"/>
  <c r="G166" i="1"/>
  <c r="C10" i="4"/>
  <c r="G102" i="1"/>
  <c r="C3" i="4"/>
  <c r="C48" i="5"/>
  <c r="B50"/>
  <c r="D49"/>
  <c r="E47"/>
  <c r="D48"/>
  <c r="E46"/>
  <c r="B49"/>
  <c r="C47"/>
  <c r="B48"/>
  <c r="C46"/>
  <c r="E45"/>
  <c r="D47"/>
  <c r="C45"/>
  <c r="B47"/>
  <c r="E44"/>
  <c r="D46"/>
  <c r="B46"/>
  <c r="C44"/>
  <c r="E43"/>
  <c r="D45"/>
  <c r="B45"/>
  <c r="C43"/>
  <c r="E42"/>
  <c r="D44"/>
  <c r="B44"/>
  <c r="C42"/>
  <c r="D43"/>
  <c r="E41"/>
  <c r="E40"/>
  <c r="D42"/>
  <c r="C41"/>
  <c r="B43"/>
  <c r="E39"/>
  <c r="D41"/>
  <c r="C40"/>
  <c r="B42"/>
  <c r="D40"/>
  <c r="E38"/>
  <c r="B41"/>
  <c r="C39"/>
  <c r="D39"/>
  <c r="E37"/>
  <c r="B40"/>
  <c r="C38"/>
  <c r="E36"/>
  <c r="D38"/>
  <c r="C37"/>
  <c r="B39"/>
  <c r="B38"/>
  <c r="C36"/>
  <c r="E35"/>
  <c r="D37"/>
  <c r="C35"/>
  <c r="B37"/>
  <c r="E34"/>
  <c r="D36"/>
  <c r="C34"/>
  <c r="B36"/>
  <c r="D35"/>
  <c r="E33"/>
  <c r="C33"/>
  <c r="B35"/>
  <c r="D34"/>
  <c r="E32"/>
  <c r="D33"/>
  <c r="E31"/>
  <c r="C32"/>
  <c r="B34"/>
  <c r="D32"/>
  <c r="E30"/>
  <c r="B33"/>
  <c r="C31"/>
  <c r="B32"/>
  <c r="C30"/>
  <c r="E29"/>
  <c r="D31"/>
  <c r="C29"/>
  <c r="B31"/>
  <c r="E28"/>
  <c r="D30"/>
  <c r="B30"/>
  <c r="C28"/>
  <c r="D29"/>
  <c r="E27"/>
  <c r="C27"/>
  <c r="B29"/>
  <c r="E26"/>
  <c r="D28"/>
  <c r="C26"/>
  <c r="B28"/>
  <c r="E25"/>
  <c r="D27"/>
  <c r="C25"/>
  <c r="B27"/>
  <c r="D26"/>
  <c r="E24"/>
  <c r="D25"/>
  <c r="E23"/>
  <c r="B26"/>
  <c r="C24"/>
  <c r="D24"/>
  <c r="E22"/>
  <c r="B25"/>
  <c r="C23"/>
  <c r="B24"/>
  <c r="C22"/>
  <c r="E21"/>
  <c r="D23"/>
  <c r="C21"/>
  <c r="B23"/>
  <c r="E20"/>
  <c r="D22"/>
  <c r="B22"/>
  <c r="C20"/>
  <c r="E19"/>
  <c r="D21"/>
  <c r="B21"/>
  <c r="C19"/>
  <c r="E18"/>
  <c r="D20"/>
  <c r="C18"/>
  <c r="B20"/>
  <c r="D19"/>
  <c r="E17"/>
  <c r="C17"/>
  <c r="B19"/>
  <c r="D18"/>
  <c r="E16"/>
  <c r="C16"/>
  <c r="B18"/>
  <c r="E15"/>
  <c r="D17"/>
  <c r="C15"/>
  <c r="B17"/>
  <c r="D16"/>
  <c r="E14"/>
  <c r="B16"/>
  <c r="C14"/>
  <c r="D15"/>
  <c r="E13"/>
  <c r="B15"/>
  <c r="C13"/>
  <c r="E12"/>
  <c r="D14"/>
  <c r="B14"/>
  <c r="C12"/>
  <c r="E11"/>
  <c r="D13"/>
  <c r="C11"/>
  <c r="B13"/>
  <c r="E10"/>
  <c r="D12"/>
  <c r="B12"/>
  <c r="C10"/>
  <c r="D11"/>
  <c r="E9"/>
  <c r="B11"/>
  <c r="C9"/>
  <c r="E8"/>
  <c r="D10"/>
  <c r="B10"/>
  <c r="C8"/>
  <c r="D9"/>
  <c r="E7"/>
  <c r="C7"/>
  <c r="B9"/>
  <c r="D8"/>
  <c r="E6"/>
  <c r="D7"/>
  <c r="E5"/>
  <c r="C6"/>
  <c r="B8"/>
  <c r="E4"/>
  <c r="D6"/>
  <c r="C5"/>
  <c r="B7"/>
  <c r="E3"/>
  <c r="D4"/>
  <c r="D5"/>
  <c r="C4"/>
  <c r="B6"/>
  <c r="C3"/>
  <c r="B4"/>
  <c r="B5"/>
</calcChain>
</file>

<file path=xl/sharedStrings.xml><?xml version="1.0" encoding="utf-8"?>
<sst xmlns="http://schemas.openxmlformats.org/spreadsheetml/2006/main" count="280" uniqueCount="164">
  <si>
    <t>összesen</t>
  </si>
  <si>
    <t>név</t>
  </si>
  <si>
    <t>Helyezés</t>
  </si>
  <si>
    <t>Név</t>
  </si>
  <si>
    <t>Pont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</si>
  <si>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</si>
  <si>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</si>
  <si>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</si>
  <si>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</si>
  <si>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</si>
  <si>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</si>
  <si>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</si>
  <si>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</si>
  <si>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</si>
  <si>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</si>
  <si>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</si>
  <si>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</si>
  <si>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</si>
  <si>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</si>
  <si>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</si>
  <si>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</si>
  <si>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</si>
  <si>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</si>
  <si>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</si>
  <si>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</si>
  <si>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</si>
  <si>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</si>
  <si>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</si>
  <si>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</si>
  <si>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</si>
  <si>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</si>
  <si>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</si>
  <si>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</si>
  <si>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</si>
  <si>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</si>
  <si>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</si>
  <si>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</si>
  <si>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</si>
  <si>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</si>
  <si>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</si>
  <si>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</si>
  <si>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</si>
  <si>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</si>
  <si>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</si>
  <si>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</si>
  <si>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</si>
  <si>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</si>
  <si>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</si>
  <si>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</si>
  <si>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</si>
  <si>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</si>
  <si>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</si>
  <si>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</si>
  <si>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</si>
  <si>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</si>
  <si>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Csapat</t>
  </si>
  <si>
    <t>Ssz.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</si>
  <si>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</si>
  <si>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</si>
  <si>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</si>
  <si>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</si>
  <si>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</si>
  <si>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</si>
  <si>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</si>
  <si>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</si>
  <si>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</si>
  <si>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</si>
  <si>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</si>
  <si>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</si>
  <si>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</si>
  <si>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</si>
  <si>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</si>
  <si>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</si>
  <si>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</si>
  <si>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</si>
  <si>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</si>
  <si>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</si>
  <si>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</si>
  <si>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</si>
  <si>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</si>
  <si>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</si>
  <si>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</si>
  <si>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Távol</t>
  </si>
  <si>
    <t>Súlyl.</t>
  </si>
  <si>
    <t>Kisl.</t>
  </si>
  <si>
    <t>800 m</t>
  </si>
  <si>
    <t>sz.év.</t>
  </si>
  <si>
    <t>iskola</t>
  </si>
  <si>
    <t>Sz. év.</t>
  </si>
  <si>
    <t>60 m</t>
  </si>
  <si>
    <t>60m</t>
  </si>
  <si>
    <t>61 m</t>
  </si>
  <si>
    <t>4x100</t>
  </si>
  <si>
    <t>4 x 100 m-es váltó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</si>
  <si>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</si>
  <si>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</si>
  <si>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</si>
  <si>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</si>
  <si>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</si>
  <si>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</si>
  <si>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</si>
  <si>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</si>
  <si>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</si>
  <si>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</si>
  <si>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</si>
  <si>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</si>
  <si>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</si>
  <si>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</si>
  <si>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</si>
  <si>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</si>
  <si>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</si>
  <si>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</si>
  <si>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</si>
  <si>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</si>
  <si>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</si>
  <si>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</si>
  <si>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</si>
  <si>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</si>
  <si>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Egyéni versenyzők</t>
  </si>
  <si>
    <t>II. kcs. Leány csapat</t>
  </si>
  <si>
    <t>II. kcs. Leány egyéni</t>
  </si>
  <si>
    <t>Szekszárd, Baka István Ált. Isk.</t>
  </si>
  <si>
    <t>Sipos Kata</t>
  </si>
  <si>
    <t>Barta Bianka</t>
  </si>
  <si>
    <t>Réz Réka</t>
  </si>
  <si>
    <t>Orbán Réka</t>
  </si>
  <si>
    <t>Márton Zsanna</t>
  </si>
  <si>
    <t>Tubák Beáta</t>
  </si>
  <si>
    <t>Bonyhád, BÁI</t>
  </si>
  <si>
    <t>Bozó Alma</t>
  </si>
  <si>
    <t>Dudás Fanni</t>
  </si>
  <si>
    <t>Jenei Jázmin</t>
  </si>
  <si>
    <t>János Réka</t>
  </si>
  <si>
    <t>Scheidler Réka</t>
  </si>
  <si>
    <t>Sebestyén Patricia</t>
  </si>
  <si>
    <t>Szekszárd, Dienes</t>
  </si>
  <si>
    <t>Miklós Melinda</t>
  </si>
  <si>
    <t>Bencze Dóra</t>
  </si>
  <si>
    <t>Potyondi Réka</t>
  </si>
  <si>
    <t>Posta Flóra</t>
  </si>
  <si>
    <t>Dombóvár Szt.Orsolya</t>
  </si>
  <si>
    <t>Bite Sára Masa</t>
  </si>
  <si>
    <t>Fándli Kata Anna</t>
  </si>
  <si>
    <t>Nagy Viktória</t>
  </si>
  <si>
    <t>Péter Édua</t>
  </si>
  <si>
    <t>Porcsa Sára Anna</t>
  </si>
  <si>
    <t xml:space="preserve">Bátaszék, Cikádor </t>
  </si>
  <si>
    <t xml:space="preserve">Farkas Zsanett </t>
  </si>
  <si>
    <t>Rajnai Réka</t>
  </si>
  <si>
    <t>Rajnai Viktória</t>
  </si>
  <si>
    <t>Horváth Júlianna</t>
  </si>
  <si>
    <t>Szedres</t>
  </si>
  <si>
    <t>Csontos Fanni</t>
  </si>
  <si>
    <t>Várdomb</t>
  </si>
  <si>
    <t>Lickert Szintia</t>
  </si>
  <si>
    <t>Gyönk</t>
  </si>
  <si>
    <t>Tamás Zsófia</t>
  </si>
  <si>
    <t>Szolnoki Nóra</t>
  </si>
  <si>
    <t>Horváth Noémi Pálma</t>
  </si>
  <si>
    <t xml:space="preserve">Kőszegi Melinda </t>
  </si>
  <si>
    <t>Tornócki Csenge</t>
  </si>
  <si>
    <t>Sikabonyi Eszter</t>
  </si>
  <si>
    <t>Sükösdi Daniella</t>
  </si>
  <si>
    <t>Varga Enikő</t>
  </si>
</sst>
</file>

<file path=xl/styles.xml><?xml version="1.0" encoding="utf-8"?>
<styleSheet xmlns="http://schemas.openxmlformats.org/spreadsheetml/2006/main">
  <numFmts count="5">
    <numFmt numFmtId="164" formatCode="General&quot; p&quot;"/>
    <numFmt numFmtId="165" formatCode="0.000"/>
    <numFmt numFmtId="166" formatCode="0&quot; p&quot;"/>
    <numFmt numFmtId="167" formatCode="mm:ss.00"/>
    <numFmt numFmtId="168" formatCode="mm:ss.000"/>
  </numFmts>
  <fonts count="29">
    <font>
      <sz val="10"/>
      <name val="Arial"/>
      <charset val="238"/>
    </font>
    <font>
      <sz val="8"/>
      <name val="Arial"/>
      <charset val="238"/>
    </font>
    <font>
      <sz val="20"/>
      <color indexed="12"/>
      <name val="Arial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charset val="238"/>
    </font>
    <font>
      <sz val="10"/>
      <color indexed="12"/>
      <name val="Arial"/>
      <charset val="238"/>
    </font>
    <font>
      <b/>
      <sz val="18"/>
      <color indexed="10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4"/>
      <color indexed="12"/>
      <name val="Arial"/>
      <family val="2"/>
      <charset val="238"/>
    </font>
    <font>
      <sz val="18"/>
      <color indexed="12"/>
      <name val="Arial"/>
      <family val="2"/>
      <charset val="238"/>
    </font>
    <font>
      <i/>
      <sz val="14"/>
      <color indexed="17"/>
      <name val="Arial"/>
      <family val="2"/>
      <charset val="238"/>
    </font>
    <font>
      <sz val="14"/>
      <color indexed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i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indexed="12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sz val="14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0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49" fontId="17" fillId="0" borderId="6" xfId="1" applyNumberFormat="1" applyFont="1" applyFill="1" applyBorder="1" applyAlignment="1">
      <alignment horizontal="right"/>
    </xf>
    <xf numFmtId="2" fontId="17" fillId="0" borderId="6" xfId="1" applyNumberFormat="1" applyFont="1" applyFill="1" applyBorder="1" applyAlignment="1">
      <alignment horizontal="right"/>
    </xf>
    <xf numFmtId="1" fontId="17" fillId="0" borderId="6" xfId="1" applyNumberFormat="1" applyFont="1" applyFill="1" applyBorder="1" applyAlignment="1">
      <alignment horizontal="right"/>
    </xf>
    <xf numFmtId="167" fontId="17" fillId="0" borderId="6" xfId="1" applyNumberFormat="1" applyFont="1" applyFill="1" applyBorder="1" applyAlignment="1">
      <alignment horizontal="right"/>
    </xf>
    <xf numFmtId="0" fontId="17" fillId="0" borderId="6" xfId="1" applyNumberFormat="1" applyFont="1" applyFill="1" applyBorder="1" applyAlignment="1">
      <alignment horizontal="right"/>
    </xf>
    <xf numFmtId="3" fontId="17" fillId="0" borderId="6" xfId="1" applyNumberFormat="1" applyFont="1" applyFill="1" applyBorder="1" applyAlignment="1">
      <alignment horizontal="right"/>
    </xf>
    <xf numFmtId="0" fontId="19" fillId="0" borderId="6" xfId="1" applyNumberFormat="1" applyFont="1" applyFill="1" applyBorder="1" applyAlignment="1">
      <alignment horizontal="right"/>
    </xf>
    <xf numFmtId="2" fontId="20" fillId="0" borderId="6" xfId="1" applyNumberFormat="1" applyFont="1" applyFill="1" applyBorder="1" applyAlignment="1">
      <alignment horizontal="right"/>
    </xf>
    <xf numFmtId="3" fontId="20" fillId="0" borderId="6" xfId="1" applyNumberFormat="1" applyFont="1" applyFill="1" applyBorder="1" applyAlignment="1">
      <alignment horizontal="right"/>
    </xf>
    <xf numFmtId="0" fontId="21" fillId="0" borderId="6" xfId="1" applyNumberFormat="1" applyFont="1" applyFill="1" applyBorder="1" applyAlignment="1">
      <alignment horizontal="right"/>
    </xf>
    <xf numFmtId="2" fontId="17" fillId="0" borderId="6" xfId="1" applyNumberFormat="1" applyFont="1" applyFill="1" applyBorder="1"/>
    <xf numFmtId="2" fontId="20" fillId="0" borderId="6" xfId="1" applyNumberFormat="1" applyFont="1" applyFill="1" applyBorder="1"/>
    <xf numFmtId="1" fontId="20" fillId="0" borderId="6" xfId="1" applyNumberFormat="1" applyFont="1" applyFill="1" applyBorder="1"/>
    <xf numFmtId="0" fontId="20" fillId="0" borderId="6" xfId="1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49" fontId="22" fillId="0" borderId="0" xfId="1" applyNumberFormat="1" applyFont="1" applyFill="1"/>
    <xf numFmtId="2" fontId="22" fillId="0" borderId="0" xfId="1" applyNumberFormat="1" applyFont="1" applyFill="1"/>
    <xf numFmtId="167" fontId="22" fillId="0" borderId="0" xfId="1" applyNumberFormat="1" applyFont="1" applyFill="1"/>
    <xf numFmtId="2" fontId="19" fillId="0" borderId="6" xfId="1" applyNumberFormat="1" applyFont="1" applyFill="1" applyBorder="1" applyAlignment="1">
      <alignment horizontal="right"/>
    </xf>
    <xf numFmtId="165" fontId="19" fillId="0" borderId="6" xfId="1" applyNumberFormat="1" applyFont="1" applyFill="1" applyBorder="1" applyAlignment="1">
      <alignment horizontal="right"/>
    </xf>
    <xf numFmtId="2" fontId="21" fillId="0" borderId="6" xfId="1" applyNumberFormat="1" applyFont="1" applyFill="1" applyBorder="1"/>
    <xf numFmtId="1" fontId="21" fillId="0" borderId="6" xfId="1" applyNumberFormat="1" applyFont="1" applyFill="1" applyBorder="1"/>
    <xf numFmtId="168" fontId="22" fillId="0" borderId="0" xfId="1" applyNumberFormat="1" applyFont="1" applyFill="1"/>
    <xf numFmtId="2" fontId="23" fillId="0" borderId="0" xfId="1" applyNumberFormat="1" applyFont="1" applyFill="1" applyAlignment="1">
      <alignment horizontal="center"/>
    </xf>
    <xf numFmtId="0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5" xfId="0" applyNumberFormat="1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2" fontId="17" fillId="0" borderId="6" xfId="0" applyNumberFormat="1" applyFont="1" applyFill="1" applyBorder="1" applyAlignment="1">
      <alignment horizontal="right"/>
    </xf>
    <xf numFmtId="167" fontId="17" fillId="0" borderId="6" xfId="0" applyNumberFormat="1" applyFont="1" applyFill="1" applyBorder="1" applyAlignment="1">
      <alignment horizontal="right"/>
    </xf>
    <xf numFmtId="2" fontId="20" fillId="0" borderId="6" xfId="0" applyNumberFormat="1" applyFont="1" applyFill="1" applyBorder="1" applyAlignment="1">
      <alignment horizontal="right"/>
    </xf>
    <xf numFmtId="167" fontId="20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/>
    <xf numFmtId="167" fontId="17" fillId="0" borderId="6" xfId="0" applyNumberFormat="1" applyFont="1" applyFill="1" applyBorder="1"/>
    <xf numFmtId="2" fontId="20" fillId="0" borderId="6" xfId="0" applyNumberFormat="1" applyFont="1" applyFill="1" applyBorder="1"/>
    <xf numFmtId="167" fontId="20" fillId="0" borderId="6" xfId="0" applyNumberFormat="1" applyFont="1" applyFill="1" applyBorder="1"/>
    <xf numFmtId="167" fontId="21" fillId="0" borderId="6" xfId="0" applyNumberFormat="1" applyFont="1" applyFill="1" applyBorder="1"/>
    <xf numFmtId="0" fontId="4" fillId="3" borderId="1" xfId="0" applyFont="1" applyFill="1" applyBorder="1" applyAlignment="1" applyProtection="1">
      <alignment horizontal="left" vertical="center"/>
      <protection locked="0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164" fontId="8" fillId="0" borderId="5" xfId="0" applyNumberFormat="1" applyFont="1" applyBorder="1" applyAlignment="1">
      <alignment horizontal="center" vertical="center"/>
    </xf>
    <xf numFmtId="0" fontId="2" fillId="3" borderId="25" xfId="0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64" fontId="25" fillId="0" borderId="12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24" fillId="0" borderId="5" xfId="0" applyNumberFormat="1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7" fontId="26" fillId="3" borderId="8" xfId="0" applyNumberFormat="1" applyFont="1" applyFill="1" applyBorder="1" applyAlignment="1" applyProtection="1">
      <alignment horizontal="center" vertical="center"/>
      <protection locked="0"/>
    </xf>
    <xf numFmtId="167" fontId="26" fillId="3" borderId="9" xfId="0" applyNumberFormat="1" applyFont="1" applyFill="1" applyBorder="1" applyAlignment="1" applyProtection="1">
      <alignment horizontal="center" vertical="center"/>
      <protection locked="0"/>
    </xf>
    <xf numFmtId="164" fontId="27" fillId="3" borderId="19" xfId="0" applyNumberFormat="1" applyFont="1" applyFill="1" applyBorder="1" applyAlignment="1" applyProtection="1">
      <alignment horizontal="center" vertical="center"/>
      <protection locked="0"/>
    </xf>
    <xf numFmtId="164" fontId="27" fillId="3" borderId="20" xfId="0" applyNumberFormat="1" applyFont="1" applyFill="1" applyBorder="1" applyAlignment="1" applyProtection="1">
      <alignment horizontal="center" vertical="center"/>
      <protection locked="0"/>
    </xf>
    <xf numFmtId="164" fontId="27" fillId="3" borderId="23" xfId="0" applyNumberFormat="1" applyFont="1" applyFill="1" applyBorder="1" applyAlignment="1" applyProtection="1">
      <alignment horizontal="center" vertical="center"/>
      <protection locked="0"/>
    </xf>
    <xf numFmtId="164" fontId="27" fillId="3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64" fontId="8" fillId="3" borderId="19" xfId="0" applyNumberFormat="1" applyFont="1" applyFill="1" applyBorder="1" applyAlignment="1" applyProtection="1">
      <alignment horizontal="center" vertical="center"/>
      <protection locked="0"/>
    </xf>
    <xf numFmtId="164" fontId="8" fillId="3" borderId="20" xfId="0" applyNumberFormat="1" applyFont="1" applyFill="1" applyBorder="1" applyAlignment="1" applyProtection="1">
      <alignment horizontal="center" vertical="center"/>
      <protection locked="0"/>
    </xf>
    <xf numFmtId="164" fontId="8" fillId="3" borderId="23" xfId="0" applyNumberFormat="1" applyFont="1" applyFill="1" applyBorder="1" applyAlignment="1" applyProtection="1">
      <alignment horizontal="center" vertical="center"/>
      <protection locked="0"/>
    </xf>
    <xf numFmtId="164" fontId="8" fillId="3" borderId="24" xfId="0" applyNumberFormat="1" applyFont="1" applyFill="1" applyBorder="1" applyAlignment="1" applyProtection="1">
      <alignment horizontal="center" vertical="center"/>
      <protection locked="0"/>
    </xf>
    <xf numFmtId="164" fontId="8" fillId="3" borderId="12" xfId="0" applyNumberFormat="1" applyFont="1" applyFill="1" applyBorder="1" applyAlignment="1" applyProtection="1">
      <alignment horizontal="center" vertical="center"/>
      <protection locked="0"/>
    </xf>
    <xf numFmtId="164" fontId="8" fillId="3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 applyProtection="1">
      <alignment horizontal="center" vertical="center"/>
      <protection locked="0"/>
    </xf>
    <xf numFmtId="164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/>
    </xf>
    <xf numFmtId="0" fontId="0" fillId="0" borderId="29" xfId="0" applyBorder="1" applyProtection="1"/>
    <xf numFmtId="0" fontId="0" fillId="0" borderId="26" xfId="0" applyBorder="1" applyProtection="1"/>
    <xf numFmtId="0" fontId="15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164" fontId="16" fillId="3" borderId="0" xfId="0" applyNumberFormat="1" applyFont="1" applyFill="1" applyAlignment="1">
      <alignment horizontal="right"/>
    </xf>
    <xf numFmtId="0" fontId="28" fillId="0" borderId="0" xfId="0" applyFont="1" applyAlignment="1">
      <alignment horizontal="center"/>
    </xf>
  </cellXfs>
  <cellStyles count="2">
    <cellStyle name="Normal" xfId="0" builtinId="0"/>
    <cellStyle name="Normál_Másolat eredetijeatletika_tobbproba_pontertek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2"/>
  <sheetViews>
    <sheetView topLeftCell="A120" workbookViewId="0">
      <selection activeCell="G310" sqref="G310"/>
    </sheetView>
  </sheetViews>
  <sheetFormatPr defaultRowHeight="12.75"/>
  <cols>
    <col min="2" max="2" width="9.42578125" style="28" customWidth="1"/>
    <col min="3" max="3" width="6" style="29" customWidth="1"/>
    <col min="4" max="4" width="10" style="29" customWidth="1"/>
    <col min="5" max="5" width="9" style="30" customWidth="1"/>
    <col min="6" max="6" width="8.7109375" style="28" customWidth="1"/>
    <col min="7" max="16384" width="9.140625" style="28"/>
  </cols>
  <sheetData>
    <row r="1" spans="2:10">
      <c r="B1" s="13" t="s">
        <v>91</v>
      </c>
      <c r="C1" s="14" t="s">
        <v>90</v>
      </c>
      <c r="D1" s="36" t="s">
        <v>92</v>
      </c>
      <c r="E1" s="16" t="s">
        <v>85</v>
      </c>
      <c r="F1" s="13" t="s">
        <v>4</v>
      </c>
      <c r="G1" s="15" t="s">
        <v>82</v>
      </c>
      <c r="H1" s="13" t="s">
        <v>83</v>
      </c>
      <c r="I1" s="13" t="s">
        <v>84</v>
      </c>
      <c r="J1" s="13" t="s">
        <v>4</v>
      </c>
    </row>
    <row r="2" spans="2:10">
      <c r="B2" s="17">
        <v>6.89</v>
      </c>
      <c r="C2" s="41">
        <v>6.9</v>
      </c>
      <c r="D2" s="35">
        <v>5.7870370370370378E-4</v>
      </c>
      <c r="E2" s="42">
        <v>5.9027777777777778E-4</v>
      </c>
      <c r="F2" s="17">
        <v>300</v>
      </c>
      <c r="G2" s="25">
        <v>180</v>
      </c>
      <c r="H2" s="24">
        <v>3</v>
      </c>
      <c r="I2" s="24">
        <v>4</v>
      </c>
      <c r="J2" s="26">
        <v>0</v>
      </c>
    </row>
    <row r="3" spans="2:10">
      <c r="B3" s="32">
        <f>C2+0.0051</f>
        <v>6.9051</v>
      </c>
      <c r="C3" s="43">
        <f t="shared" ref="C3:C51" si="0">C4-(C$52-C$2)/50</f>
        <v>6.9180000000000099</v>
      </c>
      <c r="D3" s="35">
        <f t="shared" ref="D3:D66" si="1">E2+0.000000061</f>
        <v>5.9033877777777777E-4</v>
      </c>
      <c r="E3" s="44">
        <f t="shared" ref="E3:E51" si="2">E4-(E$52-E$2)/50</f>
        <v>5.9120370370370392E-4</v>
      </c>
      <c r="F3" s="19">
        <v>299</v>
      </c>
      <c r="G3" s="25">
        <v>182</v>
      </c>
      <c r="H3" s="24">
        <v>3.05</v>
      </c>
      <c r="I3" s="24">
        <v>4.28</v>
      </c>
      <c r="J3" s="26">
        <v>1</v>
      </c>
    </row>
    <row r="4" spans="2:10">
      <c r="B4" s="32">
        <f>C3+0.0051</f>
        <v>6.9231000000000096</v>
      </c>
      <c r="C4" s="43">
        <f t="shared" si="0"/>
        <v>6.9360000000000097</v>
      </c>
      <c r="D4" s="35">
        <f t="shared" si="1"/>
        <v>5.9126470370370391E-4</v>
      </c>
      <c r="E4" s="44">
        <f t="shared" si="2"/>
        <v>5.9212962962962984E-4</v>
      </c>
      <c r="F4" s="19">
        <v>298</v>
      </c>
      <c r="G4" s="25">
        <v>184</v>
      </c>
      <c r="H4" s="24">
        <v>3.1</v>
      </c>
      <c r="I4" s="24">
        <v>4.5599999999999996</v>
      </c>
      <c r="J4" s="26">
        <v>2</v>
      </c>
    </row>
    <row r="5" spans="2:10">
      <c r="B5" s="32">
        <f t="shared" ref="B5:B68" si="3">C4+0.0051</f>
        <v>6.9411000000000094</v>
      </c>
      <c r="C5" s="43">
        <f t="shared" si="0"/>
        <v>6.9540000000000095</v>
      </c>
      <c r="D5" s="35">
        <f t="shared" si="1"/>
        <v>5.9219062962962983E-4</v>
      </c>
      <c r="E5" s="44">
        <f t="shared" si="2"/>
        <v>5.9305555555555576E-4</v>
      </c>
      <c r="F5" s="19">
        <v>297</v>
      </c>
      <c r="G5" s="25">
        <v>186</v>
      </c>
      <c r="H5" s="24">
        <v>3.14</v>
      </c>
      <c r="I5" s="24">
        <v>4.84</v>
      </c>
      <c r="J5" s="26">
        <v>3</v>
      </c>
    </row>
    <row r="6" spans="2:10">
      <c r="B6" s="32">
        <f t="shared" si="3"/>
        <v>6.9591000000000092</v>
      </c>
      <c r="C6" s="43">
        <f t="shared" si="0"/>
        <v>6.9720000000000093</v>
      </c>
      <c r="D6" s="35">
        <f t="shared" si="1"/>
        <v>5.9311655555555575E-4</v>
      </c>
      <c r="E6" s="44">
        <f t="shared" si="2"/>
        <v>5.9398148148148168E-4</v>
      </c>
      <c r="F6" s="19">
        <v>296</v>
      </c>
      <c r="G6" s="25">
        <v>187</v>
      </c>
      <c r="H6" s="24">
        <v>3.19</v>
      </c>
      <c r="I6" s="24">
        <v>5.1100000000000003</v>
      </c>
      <c r="J6" s="26">
        <v>4</v>
      </c>
    </row>
    <row r="7" spans="2:10">
      <c r="B7" s="32">
        <f t="shared" si="3"/>
        <v>6.977100000000009</v>
      </c>
      <c r="C7" s="43">
        <f t="shared" si="0"/>
        <v>6.9900000000000091</v>
      </c>
      <c r="D7" s="35">
        <f t="shared" si="1"/>
        <v>5.9404248148148167E-4</v>
      </c>
      <c r="E7" s="44">
        <f t="shared" si="2"/>
        <v>5.949074074074076E-4</v>
      </c>
      <c r="F7" s="19">
        <v>295</v>
      </c>
      <c r="G7" s="25">
        <v>189</v>
      </c>
      <c r="H7" s="24">
        <v>3.24</v>
      </c>
      <c r="I7" s="24">
        <v>5.39</v>
      </c>
      <c r="J7" s="26">
        <v>5</v>
      </c>
    </row>
    <row r="8" spans="2:10">
      <c r="B8" s="32">
        <f t="shared" si="3"/>
        <v>6.9951000000000088</v>
      </c>
      <c r="C8" s="43">
        <f t="shared" si="0"/>
        <v>7.0080000000000089</v>
      </c>
      <c r="D8" s="35">
        <f t="shared" si="1"/>
        <v>5.9496840740740759E-4</v>
      </c>
      <c r="E8" s="44">
        <f t="shared" si="2"/>
        <v>5.9583333333333352E-4</v>
      </c>
      <c r="F8" s="19">
        <v>294</v>
      </c>
      <c r="G8" s="25">
        <v>191</v>
      </c>
      <c r="H8" s="24">
        <v>3.29</v>
      </c>
      <c r="I8" s="24">
        <v>5.67</v>
      </c>
      <c r="J8" s="26">
        <v>6</v>
      </c>
    </row>
    <row r="9" spans="2:10">
      <c r="B9" s="32">
        <f t="shared" si="3"/>
        <v>7.0131000000000085</v>
      </c>
      <c r="C9" s="43">
        <f t="shared" si="0"/>
        <v>7.0260000000000087</v>
      </c>
      <c r="D9" s="35">
        <f t="shared" si="1"/>
        <v>5.9589433333333351E-4</v>
      </c>
      <c r="E9" s="44">
        <f t="shared" si="2"/>
        <v>5.9675925925925944E-4</v>
      </c>
      <c r="F9" s="19">
        <v>293</v>
      </c>
      <c r="G9" s="25">
        <v>193</v>
      </c>
      <c r="H9" s="24">
        <v>3.34</v>
      </c>
      <c r="I9" s="24">
        <v>5.95</v>
      </c>
      <c r="J9" s="26">
        <v>7</v>
      </c>
    </row>
    <row r="10" spans="2:10">
      <c r="B10" s="32">
        <f t="shared" si="3"/>
        <v>7.0311000000000083</v>
      </c>
      <c r="C10" s="43">
        <f t="shared" si="0"/>
        <v>7.0440000000000085</v>
      </c>
      <c r="D10" s="35">
        <f t="shared" si="1"/>
        <v>5.9682025925925943E-4</v>
      </c>
      <c r="E10" s="44">
        <f t="shared" si="2"/>
        <v>5.9768518518518536E-4</v>
      </c>
      <c r="F10" s="19">
        <v>292</v>
      </c>
      <c r="G10" s="25">
        <v>195</v>
      </c>
      <c r="H10" s="24">
        <v>3.38</v>
      </c>
      <c r="I10" s="24">
        <v>6.23</v>
      </c>
      <c r="J10" s="26">
        <v>8</v>
      </c>
    </row>
    <row r="11" spans="2:10">
      <c r="B11" s="32">
        <f t="shared" si="3"/>
        <v>7.0491000000000081</v>
      </c>
      <c r="C11" s="43">
        <f t="shared" si="0"/>
        <v>7.0620000000000083</v>
      </c>
      <c r="D11" s="35">
        <f t="shared" si="1"/>
        <v>5.9774618518518535E-4</v>
      </c>
      <c r="E11" s="44">
        <f t="shared" si="2"/>
        <v>5.9861111111111128E-4</v>
      </c>
      <c r="F11" s="19">
        <v>291</v>
      </c>
      <c r="G11" s="25">
        <v>197</v>
      </c>
      <c r="H11" s="24">
        <v>3.43</v>
      </c>
      <c r="I11" s="24">
        <v>6.51</v>
      </c>
      <c r="J11" s="26">
        <v>9</v>
      </c>
    </row>
    <row r="12" spans="2:10">
      <c r="B12" s="32">
        <f t="shared" si="3"/>
        <v>7.0671000000000079</v>
      </c>
      <c r="C12" s="43">
        <f t="shared" si="0"/>
        <v>7.0800000000000081</v>
      </c>
      <c r="D12" s="35">
        <f t="shared" si="1"/>
        <v>5.9867211111111127E-4</v>
      </c>
      <c r="E12" s="44">
        <f t="shared" si="2"/>
        <v>5.995370370370372E-4</v>
      </c>
      <c r="F12" s="19">
        <v>290</v>
      </c>
      <c r="G12" s="25">
        <v>199</v>
      </c>
      <c r="H12" s="24">
        <v>3.48</v>
      </c>
      <c r="I12" s="24">
        <v>6.78</v>
      </c>
      <c r="J12" s="26">
        <v>10</v>
      </c>
    </row>
    <row r="13" spans="2:10">
      <c r="B13" s="32">
        <f t="shared" si="3"/>
        <v>7.0851000000000077</v>
      </c>
      <c r="C13" s="43">
        <f t="shared" si="0"/>
        <v>7.0980000000000079</v>
      </c>
      <c r="D13" s="35">
        <f t="shared" si="1"/>
        <v>5.9959803703703719E-4</v>
      </c>
      <c r="E13" s="44">
        <f t="shared" si="2"/>
        <v>6.0046296296296312E-4</v>
      </c>
      <c r="F13" s="19">
        <v>289</v>
      </c>
      <c r="G13" s="25">
        <v>201</v>
      </c>
      <c r="H13" s="24">
        <v>3.53</v>
      </c>
      <c r="I13" s="24">
        <v>7.06</v>
      </c>
      <c r="J13" s="26">
        <v>11</v>
      </c>
    </row>
    <row r="14" spans="2:10">
      <c r="B14" s="32">
        <f t="shared" si="3"/>
        <v>7.1031000000000075</v>
      </c>
      <c r="C14" s="43">
        <f t="shared" si="0"/>
        <v>7.1160000000000077</v>
      </c>
      <c r="D14" s="35">
        <f t="shared" si="1"/>
        <v>6.0052396296296311E-4</v>
      </c>
      <c r="E14" s="44">
        <f t="shared" si="2"/>
        <v>6.0138888888888904E-4</v>
      </c>
      <c r="F14" s="19">
        <v>288</v>
      </c>
      <c r="G14" s="25">
        <v>202</v>
      </c>
      <c r="H14" s="24">
        <v>3.58</v>
      </c>
      <c r="I14" s="24">
        <v>7.34</v>
      </c>
      <c r="J14" s="26">
        <v>12</v>
      </c>
    </row>
    <row r="15" spans="2:10">
      <c r="B15" s="32">
        <f t="shared" si="3"/>
        <v>7.1211000000000073</v>
      </c>
      <c r="C15" s="43">
        <f t="shared" si="0"/>
        <v>7.1340000000000074</v>
      </c>
      <c r="D15" s="35">
        <f t="shared" si="1"/>
        <v>6.0144988888888903E-4</v>
      </c>
      <c r="E15" s="44">
        <f t="shared" si="2"/>
        <v>6.0231481481481497E-4</v>
      </c>
      <c r="F15" s="19">
        <v>287</v>
      </c>
      <c r="G15" s="25">
        <v>204</v>
      </c>
      <c r="H15" s="24">
        <v>3.62</v>
      </c>
      <c r="I15" s="24">
        <v>7.62</v>
      </c>
      <c r="J15" s="26">
        <v>13</v>
      </c>
    </row>
    <row r="16" spans="2:10">
      <c r="B16" s="32">
        <f t="shared" si="3"/>
        <v>7.1391000000000071</v>
      </c>
      <c r="C16" s="43">
        <f t="shared" si="0"/>
        <v>7.1520000000000072</v>
      </c>
      <c r="D16" s="35">
        <f t="shared" si="1"/>
        <v>6.0237581481481495E-4</v>
      </c>
      <c r="E16" s="44">
        <f t="shared" si="2"/>
        <v>6.0324074074074089E-4</v>
      </c>
      <c r="F16" s="19">
        <v>286</v>
      </c>
      <c r="G16" s="25">
        <v>206</v>
      </c>
      <c r="H16" s="24">
        <v>3.67</v>
      </c>
      <c r="I16" s="24">
        <v>7.9</v>
      </c>
      <c r="J16" s="26">
        <v>14</v>
      </c>
    </row>
    <row r="17" spans="2:10">
      <c r="B17" s="32">
        <f t="shared" si="3"/>
        <v>7.1571000000000069</v>
      </c>
      <c r="C17" s="43">
        <f t="shared" si="0"/>
        <v>7.170000000000007</v>
      </c>
      <c r="D17" s="35">
        <f t="shared" si="1"/>
        <v>6.0330174074074087E-4</v>
      </c>
      <c r="E17" s="44">
        <f t="shared" si="2"/>
        <v>6.0416666666666681E-4</v>
      </c>
      <c r="F17" s="19">
        <v>285</v>
      </c>
      <c r="G17" s="25">
        <v>208</v>
      </c>
      <c r="H17" s="24">
        <v>3.72</v>
      </c>
      <c r="I17" s="24">
        <v>8.18</v>
      </c>
      <c r="J17" s="26">
        <v>15</v>
      </c>
    </row>
    <row r="18" spans="2:10">
      <c r="B18" s="32">
        <f t="shared" si="3"/>
        <v>7.1751000000000067</v>
      </c>
      <c r="C18" s="43">
        <f t="shared" si="0"/>
        <v>7.1880000000000068</v>
      </c>
      <c r="D18" s="35">
        <f t="shared" si="1"/>
        <v>6.0422766666666679E-4</v>
      </c>
      <c r="E18" s="44">
        <f t="shared" si="2"/>
        <v>6.0509259259259273E-4</v>
      </c>
      <c r="F18" s="19">
        <v>284</v>
      </c>
      <c r="G18" s="25">
        <v>210</v>
      </c>
      <c r="H18" s="24">
        <v>3.77</v>
      </c>
      <c r="I18" s="24">
        <v>8.4499999999999993</v>
      </c>
      <c r="J18" s="26">
        <v>16</v>
      </c>
    </row>
    <row r="19" spans="2:10">
      <c r="B19" s="32">
        <f t="shared" si="3"/>
        <v>7.1931000000000065</v>
      </c>
      <c r="C19" s="43">
        <f t="shared" si="0"/>
        <v>7.2060000000000066</v>
      </c>
      <c r="D19" s="35">
        <f t="shared" si="1"/>
        <v>6.0515359259259271E-4</v>
      </c>
      <c r="E19" s="44">
        <f t="shared" si="2"/>
        <v>6.0601851851851865E-4</v>
      </c>
      <c r="F19" s="19">
        <v>283</v>
      </c>
      <c r="G19" s="25">
        <v>212</v>
      </c>
      <c r="H19" s="24">
        <v>3.82</v>
      </c>
      <c r="I19" s="24">
        <v>8.73</v>
      </c>
      <c r="J19" s="26">
        <v>17</v>
      </c>
    </row>
    <row r="20" spans="2:10">
      <c r="B20" s="32">
        <f t="shared" si="3"/>
        <v>7.2111000000000063</v>
      </c>
      <c r="C20" s="43">
        <f t="shared" si="0"/>
        <v>7.2240000000000064</v>
      </c>
      <c r="D20" s="35">
        <f t="shared" si="1"/>
        <v>6.0607951851851863E-4</v>
      </c>
      <c r="E20" s="44">
        <f t="shared" si="2"/>
        <v>6.0694444444444457E-4</v>
      </c>
      <c r="F20" s="19">
        <v>282</v>
      </c>
      <c r="G20" s="25">
        <v>214</v>
      </c>
      <c r="H20" s="24">
        <v>3.86</v>
      </c>
      <c r="I20" s="24">
        <v>9.01</v>
      </c>
      <c r="J20" s="26">
        <v>18</v>
      </c>
    </row>
    <row r="21" spans="2:10">
      <c r="B21" s="32">
        <f t="shared" si="3"/>
        <v>7.2291000000000061</v>
      </c>
      <c r="C21" s="43">
        <f t="shared" si="0"/>
        <v>7.2420000000000062</v>
      </c>
      <c r="D21" s="35">
        <f t="shared" si="1"/>
        <v>6.0700544444444455E-4</v>
      </c>
      <c r="E21" s="44">
        <f t="shared" si="2"/>
        <v>6.0787037037037049E-4</v>
      </c>
      <c r="F21" s="19">
        <v>281</v>
      </c>
      <c r="G21" s="25">
        <v>216</v>
      </c>
      <c r="H21" s="24">
        <v>3.91</v>
      </c>
      <c r="I21" s="24">
        <v>9.2899999999999991</v>
      </c>
      <c r="J21" s="26">
        <v>19</v>
      </c>
    </row>
    <row r="22" spans="2:10">
      <c r="B22" s="32">
        <f t="shared" si="3"/>
        <v>7.2471000000000059</v>
      </c>
      <c r="C22" s="43">
        <f t="shared" si="0"/>
        <v>7.260000000000006</v>
      </c>
      <c r="D22" s="35">
        <f t="shared" si="1"/>
        <v>6.0793137037037047E-4</v>
      </c>
      <c r="E22" s="44">
        <f t="shared" si="2"/>
        <v>6.0879629629629641E-4</v>
      </c>
      <c r="F22" s="19">
        <v>280</v>
      </c>
      <c r="G22" s="25">
        <v>217</v>
      </c>
      <c r="H22" s="24">
        <v>3.96</v>
      </c>
      <c r="I22" s="24">
        <v>9.57</v>
      </c>
      <c r="J22" s="26">
        <v>20</v>
      </c>
    </row>
    <row r="23" spans="2:10">
      <c r="B23" s="32">
        <f t="shared" si="3"/>
        <v>7.2651000000000057</v>
      </c>
      <c r="C23" s="43">
        <f t="shared" si="0"/>
        <v>7.2780000000000058</v>
      </c>
      <c r="D23" s="35">
        <f t="shared" si="1"/>
        <v>6.0885729629629639E-4</v>
      </c>
      <c r="E23" s="44">
        <f t="shared" si="2"/>
        <v>6.0972222222222233E-4</v>
      </c>
      <c r="F23" s="19">
        <v>279</v>
      </c>
      <c r="G23" s="25">
        <v>219</v>
      </c>
      <c r="H23" s="24">
        <v>4.01</v>
      </c>
      <c r="I23" s="24">
        <v>9.85</v>
      </c>
      <c r="J23" s="26">
        <v>21</v>
      </c>
    </row>
    <row r="24" spans="2:10">
      <c r="B24" s="32">
        <f t="shared" si="3"/>
        <v>7.2831000000000055</v>
      </c>
      <c r="C24" s="43">
        <f t="shared" si="0"/>
        <v>7.2960000000000056</v>
      </c>
      <c r="D24" s="35">
        <f t="shared" si="1"/>
        <v>6.0978322222222231E-4</v>
      </c>
      <c r="E24" s="44">
        <f t="shared" si="2"/>
        <v>6.1064814814814825E-4</v>
      </c>
      <c r="F24" s="19">
        <v>278</v>
      </c>
      <c r="G24" s="25">
        <v>221</v>
      </c>
      <c r="H24" s="24">
        <v>4.0599999999999996</v>
      </c>
      <c r="I24" s="24">
        <v>10.119999999999999</v>
      </c>
      <c r="J24" s="26">
        <v>22</v>
      </c>
    </row>
    <row r="25" spans="2:10">
      <c r="B25" s="32">
        <f t="shared" si="3"/>
        <v>7.3011000000000053</v>
      </c>
      <c r="C25" s="43">
        <f t="shared" si="0"/>
        <v>7.3140000000000054</v>
      </c>
      <c r="D25" s="35">
        <f t="shared" si="1"/>
        <v>6.1070914814814823E-4</v>
      </c>
      <c r="E25" s="44">
        <f t="shared" si="2"/>
        <v>6.1157407407407417E-4</v>
      </c>
      <c r="F25" s="19">
        <v>277</v>
      </c>
      <c r="G25" s="25">
        <v>223</v>
      </c>
      <c r="H25" s="24">
        <v>4.0999999999999996</v>
      </c>
      <c r="I25" s="24">
        <v>10.4</v>
      </c>
      <c r="J25" s="26">
        <v>23</v>
      </c>
    </row>
    <row r="26" spans="2:10">
      <c r="B26" s="32">
        <f t="shared" si="3"/>
        <v>7.319100000000005</v>
      </c>
      <c r="C26" s="43">
        <f t="shared" si="0"/>
        <v>7.3320000000000052</v>
      </c>
      <c r="D26" s="35">
        <f t="shared" si="1"/>
        <v>6.1163507407407415E-4</v>
      </c>
      <c r="E26" s="44">
        <f t="shared" si="2"/>
        <v>6.1250000000000009E-4</v>
      </c>
      <c r="F26" s="19">
        <v>276</v>
      </c>
      <c r="G26" s="25">
        <f t="shared" ref="G26:G67" si="4">G25+2</f>
        <v>225</v>
      </c>
      <c r="H26" s="24">
        <v>4.1500000000000004</v>
      </c>
      <c r="I26" s="24">
        <v>10.68</v>
      </c>
      <c r="J26" s="26">
        <v>24</v>
      </c>
    </row>
    <row r="27" spans="2:10">
      <c r="B27" s="32">
        <f t="shared" si="3"/>
        <v>7.3371000000000048</v>
      </c>
      <c r="C27" s="43">
        <f t="shared" si="0"/>
        <v>7.350000000000005</v>
      </c>
      <c r="D27" s="35">
        <f t="shared" si="1"/>
        <v>6.1256100000000007E-4</v>
      </c>
      <c r="E27" s="44">
        <f t="shared" si="2"/>
        <v>6.1342592592592601E-4</v>
      </c>
      <c r="F27" s="19">
        <v>275</v>
      </c>
      <c r="G27" s="25">
        <f t="shared" si="4"/>
        <v>227</v>
      </c>
      <c r="H27" s="24">
        <v>4.2</v>
      </c>
      <c r="I27" s="24">
        <v>10.96</v>
      </c>
      <c r="J27" s="26">
        <v>25</v>
      </c>
    </row>
    <row r="28" spans="2:10">
      <c r="B28" s="32">
        <f t="shared" si="3"/>
        <v>7.3551000000000046</v>
      </c>
      <c r="C28" s="43">
        <f t="shared" si="0"/>
        <v>7.3680000000000048</v>
      </c>
      <c r="D28" s="35">
        <f t="shared" si="1"/>
        <v>6.1348692592592599E-4</v>
      </c>
      <c r="E28" s="44">
        <f t="shared" si="2"/>
        <v>6.1435185185185193E-4</v>
      </c>
      <c r="F28" s="19">
        <v>274</v>
      </c>
      <c r="G28" s="25">
        <f t="shared" si="4"/>
        <v>229</v>
      </c>
      <c r="H28" s="24">
        <v>4.25</v>
      </c>
      <c r="I28" s="24">
        <v>11.24</v>
      </c>
      <c r="J28" s="26">
        <v>26</v>
      </c>
    </row>
    <row r="29" spans="2:10">
      <c r="B29" s="32">
        <f t="shared" si="3"/>
        <v>7.3731000000000044</v>
      </c>
      <c r="C29" s="43">
        <f t="shared" si="0"/>
        <v>7.3860000000000046</v>
      </c>
      <c r="D29" s="35">
        <f t="shared" si="1"/>
        <v>6.1441285185185191E-4</v>
      </c>
      <c r="E29" s="44">
        <f t="shared" si="2"/>
        <v>6.1527777777777785E-4</v>
      </c>
      <c r="F29" s="19">
        <v>273</v>
      </c>
      <c r="G29" s="25">
        <f t="shared" si="4"/>
        <v>231</v>
      </c>
      <c r="H29" s="24">
        <v>4.3</v>
      </c>
      <c r="I29" s="24">
        <v>11.52</v>
      </c>
      <c r="J29" s="26">
        <v>27</v>
      </c>
    </row>
    <row r="30" spans="2:10">
      <c r="B30" s="32">
        <f t="shared" si="3"/>
        <v>7.3911000000000042</v>
      </c>
      <c r="C30" s="43">
        <f t="shared" si="0"/>
        <v>7.4040000000000044</v>
      </c>
      <c r="D30" s="35">
        <f t="shared" si="1"/>
        <v>6.1533877777777783E-4</v>
      </c>
      <c r="E30" s="44">
        <f t="shared" si="2"/>
        <v>6.1620370370370377E-4</v>
      </c>
      <c r="F30" s="19">
        <v>272</v>
      </c>
      <c r="G30" s="25">
        <v>232</v>
      </c>
      <c r="H30" s="24">
        <v>4.34</v>
      </c>
      <c r="I30" s="24">
        <v>11.8</v>
      </c>
      <c r="J30" s="26">
        <v>28</v>
      </c>
    </row>
    <row r="31" spans="2:10">
      <c r="B31" s="32">
        <f t="shared" si="3"/>
        <v>7.409100000000004</v>
      </c>
      <c r="C31" s="43">
        <f t="shared" si="0"/>
        <v>7.4220000000000041</v>
      </c>
      <c r="D31" s="35">
        <f t="shared" si="1"/>
        <v>6.1626470370370375E-4</v>
      </c>
      <c r="E31" s="44">
        <f t="shared" si="2"/>
        <v>6.1712962962962969E-4</v>
      </c>
      <c r="F31" s="19">
        <v>271</v>
      </c>
      <c r="G31" s="25">
        <f t="shared" si="4"/>
        <v>234</v>
      </c>
      <c r="H31" s="24">
        <v>4.3899999999999997</v>
      </c>
      <c r="I31" s="24">
        <v>12.07</v>
      </c>
      <c r="J31" s="26">
        <v>29</v>
      </c>
    </row>
    <row r="32" spans="2:10">
      <c r="B32" s="32">
        <f t="shared" si="3"/>
        <v>7.4271000000000038</v>
      </c>
      <c r="C32" s="43">
        <f t="shared" si="0"/>
        <v>7.4400000000000039</v>
      </c>
      <c r="D32" s="35">
        <f t="shared" si="1"/>
        <v>6.1719062962962967E-4</v>
      </c>
      <c r="E32" s="44">
        <f t="shared" si="2"/>
        <v>6.1805555555555561E-4</v>
      </c>
      <c r="F32" s="19">
        <v>270</v>
      </c>
      <c r="G32" s="25">
        <f t="shared" si="4"/>
        <v>236</v>
      </c>
      <c r="H32" s="24">
        <v>4.4400000000000004</v>
      </c>
      <c r="I32" s="24">
        <v>12.35</v>
      </c>
      <c r="J32" s="26">
        <v>30</v>
      </c>
    </row>
    <row r="33" spans="2:10">
      <c r="B33" s="32">
        <f t="shared" si="3"/>
        <v>7.4451000000000036</v>
      </c>
      <c r="C33" s="43">
        <f t="shared" si="0"/>
        <v>7.4580000000000037</v>
      </c>
      <c r="D33" s="35">
        <f t="shared" si="1"/>
        <v>6.181165555555556E-4</v>
      </c>
      <c r="E33" s="44">
        <f t="shared" si="2"/>
        <v>6.1898148148148153E-4</v>
      </c>
      <c r="F33" s="19">
        <v>269</v>
      </c>
      <c r="G33" s="25">
        <f t="shared" si="4"/>
        <v>238</v>
      </c>
      <c r="H33" s="24">
        <v>4.49</v>
      </c>
      <c r="I33" s="24">
        <v>12.63</v>
      </c>
      <c r="J33" s="26">
        <v>31</v>
      </c>
    </row>
    <row r="34" spans="2:10">
      <c r="B34" s="32">
        <f t="shared" si="3"/>
        <v>7.4631000000000034</v>
      </c>
      <c r="C34" s="43">
        <f t="shared" si="0"/>
        <v>7.4760000000000035</v>
      </c>
      <c r="D34" s="35">
        <f t="shared" si="1"/>
        <v>6.1904248148148152E-4</v>
      </c>
      <c r="E34" s="44">
        <f t="shared" si="2"/>
        <v>6.1990740740740745E-4</v>
      </c>
      <c r="F34" s="19">
        <v>268</v>
      </c>
      <c r="G34" s="25">
        <f t="shared" si="4"/>
        <v>240</v>
      </c>
      <c r="H34" s="24">
        <v>4.54</v>
      </c>
      <c r="I34" s="24">
        <v>12.91</v>
      </c>
      <c r="J34" s="26">
        <v>32</v>
      </c>
    </row>
    <row r="35" spans="2:10">
      <c r="B35" s="32">
        <f t="shared" si="3"/>
        <v>7.4811000000000032</v>
      </c>
      <c r="C35" s="43">
        <f t="shared" si="0"/>
        <v>7.4940000000000033</v>
      </c>
      <c r="D35" s="35">
        <f t="shared" si="1"/>
        <v>6.1996840740740744E-4</v>
      </c>
      <c r="E35" s="44">
        <f t="shared" si="2"/>
        <v>6.2083333333333337E-4</v>
      </c>
      <c r="F35" s="19">
        <v>267</v>
      </c>
      <c r="G35" s="25">
        <f t="shared" si="4"/>
        <v>242</v>
      </c>
      <c r="H35" s="24">
        <v>4.58</v>
      </c>
      <c r="I35" s="24">
        <v>13.19</v>
      </c>
      <c r="J35" s="26">
        <v>33</v>
      </c>
    </row>
    <row r="36" spans="2:10">
      <c r="B36" s="32">
        <f t="shared" si="3"/>
        <v>7.499100000000003</v>
      </c>
      <c r="C36" s="43">
        <f t="shared" si="0"/>
        <v>7.5120000000000031</v>
      </c>
      <c r="D36" s="35">
        <f t="shared" si="1"/>
        <v>6.2089433333333336E-4</v>
      </c>
      <c r="E36" s="44">
        <f t="shared" si="2"/>
        <v>6.2175925925925929E-4</v>
      </c>
      <c r="F36" s="19">
        <v>266</v>
      </c>
      <c r="G36" s="25">
        <f t="shared" si="4"/>
        <v>244</v>
      </c>
      <c r="H36" s="24">
        <v>4.63</v>
      </c>
      <c r="I36" s="24">
        <v>13.47</v>
      </c>
      <c r="J36" s="26">
        <v>34</v>
      </c>
    </row>
    <row r="37" spans="2:10">
      <c r="B37" s="32">
        <f t="shared" si="3"/>
        <v>7.5171000000000028</v>
      </c>
      <c r="C37" s="43">
        <f t="shared" si="0"/>
        <v>7.5300000000000029</v>
      </c>
      <c r="D37" s="35">
        <f t="shared" si="1"/>
        <v>6.2182025925925928E-4</v>
      </c>
      <c r="E37" s="44">
        <f t="shared" si="2"/>
        <v>6.2268518518518521E-4</v>
      </c>
      <c r="F37" s="19">
        <v>265</v>
      </c>
      <c r="G37" s="25">
        <f t="shared" si="4"/>
        <v>246</v>
      </c>
      <c r="H37" s="24">
        <v>4.68</v>
      </c>
      <c r="I37" s="24">
        <v>13.74</v>
      </c>
      <c r="J37" s="26">
        <v>35</v>
      </c>
    </row>
    <row r="38" spans="2:10">
      <c r="B38" s="32">
        <f t="shared" si="3"/>
        <v>7.5351000000000026</v>
      </c>
      <c r="C38" s="43">
        <f t="shared" si="0"/>
        <v>7.5480000000000027</v>
      </c>
      <c r="D38" s="35">
        <f t="shared" si="1"/>
        <v>6.227461851851852E-4</v>
      </c>
      <c r="E38" s="44">
        <f t="shared" si="2"/>
        <v>6.2361111111111113E-4</v>
      </c>
      <c r="F38" s="19">
        <v>264</v>
      </c>
      <c r="G38" s="25">
        <v>247</v>
      </c>
      <c r="H38" s="24">
        <v>4.7300000000000004</v>
      </c>
      <c r="I38" s="24">
        <v>14.02</v>
      </c>
      <c r="J38" s="26">
        <v>36</v>
      </c>
    </row>
    <row r="39" spans="2:10">
      <c r="B39" s="32">
        <f t="shared" si="3"/>
        <v>7.5531000000000024</v>
      </c>
      <c r="C39" s="43">
        <f t="shared" si="0"/>
        <v>7.5660000000000025</v>
      </c>
      <c r="D39" s="35">
        <f t="shared" si="1"/>
        <v>6.2367211111111112E-4</v>
      </c>
      <c r="E39" s="44">
        <f t="shared" si="2"/>
        <v>6.2453703703703705E-4</v>
      </c>
      <c r="F39" s="19">
        <v>263</v>
      </c>
      <c r="G39" s="25">
        <f t="shared" si="4"/>
        <v>249</v>
      </c>
      <c r="H39" s="24">
        <v>4.78</v>
      </c>
      <c r="I39" s="24">
        <v>14.3</v>
      </c>
      <c r="J39" s="26">
        <v>37</v>
      </c>
    </row>
    <row r="40" spans="2:10">
      <c r="B40" s="32">
        <f t="shared" si="3"/>
        <v>7.5711000000000022</v>
      </c>
      <c r="C40" s="43">
        <f t="shared" si="0"/>
        <v>7.5840000000000023</v>
      </c>
      <c r="D40" s="35">
        <f t="shared" si="1"/>
        <v>6.2459803703703704E-4</v>
      </c>
      <c r="E40" s="44">
        <f t="shared" si="2"/>
        <v>6.2546296296296297E-4</v>
      </c>
      <c r="F40" s="19">
        <v>262</v>
      </c>
      <c r="G40" s="25">
        <f t="shared" si="4"/>
        <v>251</v>
      </c>
      <c r="H40" s="24">
        <v>4.82</v>
      </c>
      <c r="I40" s="24">
        <v>14.58</v>
      </c>
      <c r="J40" s="26">
        <v>38</v>
      </c>
    </row>
    <row r="41" spans="2:10">
      <c r="B41" s="32">
        <f t="shared" si="3"/>
        <v>7.589100000000002</v>
      </c>
      <c r="C41" s="43">
        <f t="shared" si="0"/>
        <v>7.6020000000000021</v>
      </c>
      <c r="D41" s="35">
        <f t="shared" si="1"/>
        <v>6.2552396296296296E-4</v>
      </c>
      <c r="E41" s="44">
        <f t="shared" si="2"/>
        <v>6.2638888888888889E-4</v>
      </c>
      <c r="F41" s="19">
        <v>261</v>
      </c>
      <c r="G41" s="25">
        <f t="shared" si="4"/>
        <v>253</v>
      </c>
      <c r="H41" s="24">
        <v>4.87</v>
      </c>
      <c r="I41" s="24">
        <v>14.86</v>
      </c>
      <c r="J41" s="26">
        <v>39</v>
      </c>
    </row>
    <row r="42" spans="2:10">
      <c r="B42" s="32">
        <f t="shared" si="3"/>
        <v>7.6071000000000017</v>
      </c>
      <c r="C42" s="43">
        <f t="shared" si="0"/>
        <v>7.6200000000000019</v>
      </c>
      <c r="D42" s="35">
        <f t="shared" si="1"/>
        <v>6.2644988888888888E-4</v>
      </c>
      <c r="E42" s="44">
        <f t="shared" si="2"/>
        <v>6.2731481481481481E-4</v>
      </c>
      <c r="F42" s="19">
        <v>260</v>
      </c>
      <c r="G42" s="25">
        <f t="shared" si="4"/>
        <v>255</v>
      </c>
      <c r="H42" s="24">
        <v>4.92</v>
      </c>
      <c r="I42" s="24">
        <v>15.14</v>
      </c>
      <c r="J42" s="26">
        <v>40</v>
      </c>
    </row>
    <row r="43" spans="2:10">
      <c r="B43" s="32">
        <f t="shared" si="3"/>
        <v>7.6251000000000015</v>
      </c>
      <c r="C43" s="43">
        <f t="shared" si="0"/>
        <v>7.6380000000000017</v>
      </c>
      <c r="D43" s="35">
        <f t="shared" si="1"/>
        <v>6.273758148148148E-4</v>
      </c>
      <c r="E43" s="44">
        <f t="shared" si="2"/>
        <v>6.2824074074074073E-4</v>
      </c>
      <c r="F43" s="19">
        <v>259</v>
      </c>
      <c r="G43" s="25">
        <f t="shared" si="4"/>
        <v>257</v>
      </c>
      <c r="H43" s="24">
        <v>4.97</v>
      </c>
      <c r="I43" s="24">
        <v>15.41</v>
      </c>
      <c r="J43" s="26">
        <v>41</v>
      </c>
    </row>
    <row r="44" spans="2:10">
      <c r="B44" s="32">
        <f t="shared" si="3"/>
        <v>7.6431000000000013</v>
      </c>
      <c r="C44" s="43">
        <f t="shared" si="0"/>
        <v>7.6560000000000015</v>
      </c>
      <c r="D44" s="35">
        <f t="shared" si="1"/>
        <v>6.2830174074074072E-4</v>
      </c>
      <c r="E44" s="44">
        <f t="shared" si="2"/>
        <v>6.2916666666666665E-4</v>
      </c>
      <c r="F44" s="19">
        <v>258</v>
      </c>
      <c r="G44" s="25">
        <f t="shared" si="4"/>
        <v>259</v>
      </c>
      <c r="H44" s="24">
        <v>5.0199999999999996</v>
      </c>
      <c r="I44" s="24">
        <v>15.69</v>
      </c>
      <c r="J44" s="26">
        <v>42</v>
      </c>
    </row>
    <row r="45" spans="2:10">
      <c r="B45" s="32">
        <f t="shared" si="3"/>
        <v>7.6611000000000011</v>
      </c>
      <c r="C45" s="43">
        <f t="shared" si="0"/>
        <v>7.6740000000000013</v>
      </c>
      <c r="D45" s="35">
        <f t="shared" si="1"/>
        <v>6.2922766666666664E-4</v>
      </c>
      <c r="E45" s="44">
        <f t="shared" si="2"/>
        <v>6.3009259259259257E-4</v>
      </c>
      <c r="F45" s="19">
        <v>257</v>
      </c>
      <c r="G45" s="25">
        <f t="shared" si="4"/>
        <v>261</v>
      </c>
      <c r="H45" s="24">
        <v>5.0599999999999996</v>
      </c>
      <c r="I45" s="24">
        <v>15.97</v>
      </c>
      <c r="J45" s="26">
        <v>43</v>
      </c>
    </row>
    <row r="46" spans="2:10">
      <c r="B46" s="32">
        <f t="shared" si="3"/>
        <v>7.6791000000000009</v>
      </c>
      <c r="C46" s="43">
        <f t="shared" si="0"/>
        <v>7.6920000000000011</v>
      </c>
      <c r="D46" s="35">
        <f t="shared" si="1"/>
        <v>6.3015359259259256E-4</v>
      </c>
      <c r="E46" s="44">
        <f t="shared" si="2"/>
        <v>6.310185185185185E-4</v>
      </c>
      <c r="F46" s="19">
        <v>256</v>
      </c>
      <c r="G46" s="25">
        <v>262</v>
      </c>
      <c r="H46" s="24">
        <v>5.1100000000000003</v>
      </c>
      <c r="I46" s="24">
        <v>16.25</v>
      </c>
      <c r="J46" s="26">
        <v>44</v>
      </c>
    </row>
    <row r="47" spans="2:10">
      <c r="B47" s="32">
        <f t="shared" si="3"/>
        <v>7.6971000000000007</v>
      </c>
      <c r="C47" s="43">
        <f t="shared" si="0"/>
        <v>7.7100000000000009</v>
      </c>
      <c r="D47" s="35">
        <f t="shared" si="1"/>
        <v>6.3107951851851848E-4</v>
      </c>
      <c r="E47" s="44">
        <f t="shared" si="2"/>
        <v>6.3194444444444442E-4</v>
      </c>
      <c r="F47" s="19">
        <v>255</v>
      </c>
      <c r="G47" s="25">
        <f t="shared" si="4"/>
        <v>264</v>
      </c>
      <c r="H47" s="24">
        <v>5.16</v>
      </c>
      <c r="I47" s="24">
        <v>16.53</v>
      </c>
      <c r="J47" s="26">
        <v>45</v>
      </c>
    </row>
    <row r="48" spans="2:10">
      <c r="B48" s="32">
        <f t="shared" si="3"/>
        <v>7.7151000000000005</v>
      </c>
      <c r="C48" s="43">
        <f t="shared" si="0"/>
        <v>7.7280000000000006</v>
      </c>
      <c r="D48" s="35">
        <f t="shared" si="1"/>
        <v>6.320054444444444E-4</v>
      </c>
      <c r="E48" s="44">
        <f t="shared" si="2"/>
        <v>6.3287037037037034E-4</v>
      </c>
      <c r="F48" s="19">
        <v>254</v>
      </c>
      <c r="G48" s="25">
        <f t="shared" si="4"/>
        <v>266</v>
      </c>
      <c r="H48" s="24">
        <v>5.21</v>
      </c>
      <c r="I48" s="24">
        <v>16.809999999999999</v>
      </c>
      <c r="J48" s="26">
        <v>46</v>
      </c>
    </row>
    <row r="49" spans="2:10">
      <c r="B49" s="32">
        <f t="shared" si="3"/>
        <v>7.7331000000000003</v>
      </c>
      <c r="C49" s="43">
        <f t="shared" si="0"/>
        <v>7.7460000000000004</v>
      </c>
      <c r="D49" s="35">
        <f t="shared" si="1"/>
        <v>6.3293137037037032E-4</v>
      </c>
      <c r="E49" s="44">
        <f t="shared" si="2"/>
        <v>6.3379629629629626E-4</v>
      </c>
      <c r="F49" s="19">
        <v>253</v>
      </c>
      <c r="G49" s="25">
        <f t="shared" si="4"/>
        <v>268</v>
      </c>
      <c r="H49" s="24">
        <v>5.26</v>
      </c>
      <c r="I49" s="24">
        <v>17.079999999999998</v>
      </c>
      <c r="J49" s="26">
        <v>47</v>
      </c>
    </row>
    <row r="50" spans="2:10">
      <c r="B50" s="32">
        <f t="shared" si="3"/>
        <v>7.7511000000000001</v>
      </c>
      <c r="C50" s="43">
        <f t="shared" si="0"/>
        <v>7.7640000000000002</v>
      </c>
      <c r="D50" s="35">
        <f t="shared" si="1"/>
        <v>6.3385729629629624E-4</v>
      </c>
      <c r="E50" s="44">
        <f t="shared" si="2"/>
        <v>6.3472222222222218E-4</v>
      </c>
      <c r="F50" s="19">
        <v>252</v>
      </c>
      <c r="G50" s="25">
        <f t="shared" si="4"/>
        <v>270</v>
      </c>
      <c r="H50" s="24">
        <v>5.3</v>
      </c>
      <c r="I50" s="24">
        <v>17.36</v>
      </c>
      <c r="J50" s="26">
        <v>48</v>
      </c>
    </row>
    <row r="51" spans="2:10">
      <c r="B51" s="32">
        <f t="shared" si="3"/>
        <v>7.7690999999999999</v>
      </c>
      <c r="C51" s="43">
        <f t="shared" si="0"/>
        <v>7.782</v>
      </c>
      <c r="D51" s="35">
        <f t="shared" si="1"/>
        <v>6.3478322222222216E-4</v>
      </c>
      <c r="E51" s="44">
        <f t="shared" si="2"/>
        <v>6.356481481481481E-4</v>
      </c>
      <c r="F51" s="19">
        <v>251</v>
      </c>
      <c r="G51" s="25">
        <f t="shared" si="4"/>
        <v>272</v>
      </c>
      <c r="H51" s="24">
        <v>5.35</v>
      </c>
      <c r="I51" s="24">
        <v>17.64</v>
      </c>
      <c r="J51" s="26">
        <v>49</v>
      </c>
    </row>
    <row r="52" spans="2:10">
      <c r="B52" s="32">
        <f t="shared" si="3"/>
        <v>7.7870999999999997</v>
      </c>
      <c r="C52" s="45">
        <v>7.8</v>
      </c>
      <c r="D52" s="35">
        <f t="shared" si="1"/>
        <v>6.3570914814814808E-4</v>
      </c>
      <c r="E52" s="46">
        <v>6.3657407407407402E-4</v>
      </c>
      <c r="F52" s="22">
        <v>250</v>
      </c>
      <c r="G52" s="34">
        <v>273</v>
      </c>
      <c r="H52" s="33">
        <v>5.4</v>
      </c>
      <c r="I52" s="23">
        <v>17.920000000000002</v>
      </c>
      <c r="J52" s="22">
        <v>50</v>
      </c>
    </row>
    <row r="53" spans="2:10">
      <c r="B53" s="32">
        <f t="shared" si="3"/>
        <v>7.8050999999999995</v>
      </c>
      <c r="C53" s="47">
        <v>7.82</v>
      </c>
      <c r="D53" s="35">
        <f t="shared" si="1"/>
        <v>6.36635074074074E-4</v>
      </c>
      <c r="E53" s="48">
        <v>6.3750000000000015E-4</v>
      </c>
      <c r="F53" s="19">
        <v>249</v>
      </c>
      <c r="G53" s="25">
        <f t="shared" si="4"/>
        <v>275</v>
      </c>
      <c r="H53" s="24">
        <v>5.44</v>
      </c>
      <c r="I53" s="24">
        <v>18.18</v>
      </c>
      <c r="J53" s="26">
        <v>51</v>
      </c>
    </row>
    <row r="54" spans="2:10">
      <c r="B54" s="32">
        <f t="shared" si="3"/>
        <v>7.8250999999999999</v>
      </c>
      <c r="C54" s="47">
        <v>7.84</v>
      </c>
      <c r="D54" s="35">
        <f t="shared" si="1"/>
        <v>6.3756100000000014E-4</v>
      </c>
      <c r="E54" s="48">
        <v>6.3842592592592607E-4</v>
      </c>
      <c r="F54" s="19">
        <v>248</v>
      </c>
      <c r="G54" s="25">
        <v>276</v>
      </c>
      <c r="H54" s="24">
        <v>5.49</v>
      </c>
      <c r="I54" s="24">
        <v>18.43</v>
      </c>
      <c r="J54" s="26">
        <v>52</v>
      </c>
    </row>
    <row r="55" spans="2:10">
      <c r="B55" s="32">
        <f t="shared" si="3"/>
        <v>7.8450999999999995</v>
      </c>
      <c r="C55" s="47">
        <v>7.85</v>
      </c>
      <c r="D55" s="35">
        <f t="shared" si="1"/>
        <v>6.3848692592592606E-4</v>
      </c>
      <c r="E55" s="48">
        <v>6.3935185185185199E-4</v>
      </c>
      <c r="F55" s="19">
        <v>247</v>
      </c>
      <c r="G55" s="25">
        <f t="shared" si="4"/>
        <v>278</v>
      </c>
      <c r="H55" s="24">
        <v>5.53</v>
      </c>
      <c r="I55" s="24">
        <v>18.690000000000001</v>
      </c>
      <c r="J55" s="26">
        <v>53</v>
      </c>
    </row>
    <row r="56" spans="2:10">
      <c r="B56" s="32">
        <f t="shared" si="3"/>
        <v>7.8550999999999993</v>
      </c>
      <c r="C56" s="47">
        <v>7.87</v>
      </c>
      <c r="D56" s="35">
        <f t="shared" si="1"/>
        <v>6.3941285185185198E-4</v>
      </c>
      <c r="E56" s="48">
        <v>6.4027777777777792E-4</v>
      </c>
      <c r="F56" s="19">
        <v>246</v>
      </c>
      <c r="G56" s="25">
        <f t="shared" si="4"/>
        <v>280</v>
      </c>
      <c r="H56" s="24">
        <v>5.58</v>
      </c>
      <c r="I56" s="24">
        <v>18.940000000000001</v>
      </c>
      <c r="J56" s="26">
        <v>54</v>
      </c>
    </row>
    <row r="57" spans="2:10">
      <c r="B57" s="32">
        <f t="shared" si="3"/>
        <v>7.8750999999999998</v>
      </c>
      <c r="C57" s="47">
        <v>7.89</v>
      </c>
      <c r="D57" s="35">
        <f t="shared" si="1"/>
        <v>6.403387777777779E-4</v>
      </c>
      <c r="E57" s="48">
        <v>6.4120370370370384E-4</v>
      </c>
      <c r="F57" s="19">
        <v>245</v>
      </c>
      <c r="G57" s="25">
        <f t="shared" si="4"/>
        <v>282</v>
      </c>
      <c r="H57" s="24">
        <v>5.62</v>
      </c>
      <c r="I57" s="24">
        <v>19.2</v>
      </c>
      <c r="J57" s="26">
        <v>55</v>
      </c>
    </row>
    <row r="58" spans="2:10">
      <c r="B58" s="32">
        <f t="shared" si="3"/>
        <v>7.8950999999999993</v>
      </c>
      <c r="C58" s="47">
        <v>7.91</v>
      </c>
      <c r="D58" s="35">
        <f t="shared" si="1"/>
        <v>6.4126470370370382E-4</v>
      </c>
      <c r="E58" s="48">
        <v>6.4212962962962976E-4</v>
      </c>
      <c r="F58" s="19">
        <v>244</v>
      </c>
      <c r="G58" s="25">
        <v>283</v>
      </c>
      <c r="H58" s="24">
        <v>5.66</v>
      </c>
      <c r="I58" s="24">
        <v>19.45</v>
      </c>
      <c r="J58" s="26">
        <v>56</v>
      </c>
    </row>
    <row r="59" spans="2:10">
      <c r="B59" s="32">
        <f t="shared" si="3"/>
        <v>7.9150999999999998</v>
      </c>
      <c r="C59" s="47">
        <v>7.93</v>
      </c>
      <c r="D59" s="35">
        <f t="shared" si="1"/>
        <v>6.4219062962962974E-4</v>
      </c>
      <c r="E59" s="48">
        <v>6.4305555555555568E-4</v>
      </c>
      <c r="F59" s="19">
        <v>243</v>
      </c>
      <c r="G59" s="25">
        <f t="shared" si="4"/>
        <v>285</v>
      </c>
      <c r="H59" s="24">
        <v>5.71</v>
      </c>
      <c r="I59" s="24">
        <v>19.71</v>
      </c>
      <c r="J59" s="26">
        <v>57</v>
      </c>
    </row>
    <row r="60" spans="2:10">
      <c r="B60" s="32">
        <f t="shared" si="3"/>
        <v>7.9350999999999994</v>
      </c>
      <c r="C60" s="47">
        <v>7.95</v>
      </c>
      <c r="D60" s="35">
        <f t="shared" si="1"/>
        <v>6.4311655555555566E-4</v>
      </c>
      <c r="E60" s="48">
        <v>6.439814814814816E-4</v>
      </c>
      <c r="F60" s="19">
        <v>242</v>
      </c>
      <c r="G60" s="25">
        <f t="shared" si="4"/>
        <v>287</v>
      </c>
      <c r="H60" s="24">
        <v>5.75</v>
      </c>
      <c r="I60" s="24">
        <v>19.96</v>
      </c>
      <c r="J60" s="26">
        <v>58</v>
      </c>
    </row>
    <row r="61" spans="2:10">
      <c r="B61" s="32">
        <f t="shared" si="3"/>
        <v>7.9550999999999998</v>
      </c>
      <c r="C61" s="47">
        <v>7.96</v>
      </c>
      <c r="D61" s="35">
        <f t="shared" si="1"/>
        <v>6.4404248148148158E-4</v>
      </c>
      <c r="E61" s="48">
        <v>6.4490740740740752E-4</v>
      </c>
      <c r="F61" s="19">
        <v>241</v>
      </c>
      <c r="G61" s="25">
        <v>288</v>
      </c>
      <c r="H61" s="24">
        <v>5.8</v>
      </c>
      <c r="I61" s="24">
        <v>20.22</v>
      </c>
      <c r="J61" s="26">
        <v>59</v>
      </c>
    </row>
    <row r="62" spans="2:10">
      <c r="B62" s="32">
        <f t="shared" si="3"/>
        <v>7.9650999999999996</v>
      </c>
      <c r="C62" s="47">
        <v>7.98</v>
      </c>
      <c r="D62" s="35">
        <f t="shared" si="1"/>
        <v>6.449684074074075E-4</v>
      </c>
      <c r="E62" s="48">
        <v>6.4583333333333344E-4</v>
      </c>
      <c r="F62" s="26">
        <v>240</v>
      </c>
      <c r="G62" s="25">
        <f t="shared" si="4"/>
        <v>290</v>
      </c>
      <c r="H62" s="24">
        <v>5.84</v>
      </c>
      <c r="I62" s="24">
        <v>20.47</v>
      </c>
      <c r="J62" s="26">
        <v>60</v>
      </c>
    </row>
    <row r="63" spans="2:10">
      <c r="B63" s="32">
        <f t="shared" si="3"/>
        <v>7.9851000000000001</v>
      </c>
      <c r="C63" s="47">
        <v>8</v>
      </c>
      <c r="D63" s="35">
        <f t="shared" si="1"/>
        <v>6.4589433333333342E-4</v>
      </c>
      <c r="E63" s="48">
        <v>6.4675925925925936E-4</v>
      </c>
      <c r="F63" s="26">
        <v>239</v>
      </c>
      <c r="G63" s="25">
        <f t="shared" si="4"/>
        <v>292</v>
      </c>
      <c r="H63" s="24">
        <v>5.88</v>
      </c>
      <c r="I63" s="24">
        <v>20.73</v>
      </c>
      <c r="J63" s="26">
        <v>61</v>
      </c>
    </row>
    <row r="64" spans="2:10">
      <c r="B64" s="32">
        <f t="shared" si="3"/>
        <v>8.0051000000000005</v>
      </c>
      <c r="C64" s="47">
        <v>8.02</v>
      </c>
      <c r="D64" s="35">
        <f t="shared" si="1"/>
        <v>6.4682025925925934E-4</v>
      </c>
      <c r="E64" s="48">
        <v>6.4768518518518528E-4</v>
      </c>
      <c r="F64" s="26">
        <v>238</v>
      </c>
      <c r="G64" s="25">
        <f t="shared" si="4"/>
        <v>294</v>
      </c>
      <c r="H64" s="24">
        <v>5.93</v>
      </c>
      <c r="I64" s="24">
        <v>20.98</v>
      </c>
      <c r="J64" s="26">
        <v>62</v>
      </c>
    </row>
    <row r="65" spans="2:10">
      <c r="B65" s="32">
        <f t="shared" si="3"/>
        <v>8.0251000000000001</v>
      </c>
      <c r="C65" s="47">
        <v>8.0399999999999991</v>
      </c>
      <c r="D65" s="35">
        <f t="shared" si="1"/>
        <v>6.4774618518518526E-4</v>
      </c>
      <c r="E65" s="48">
        <v>6.486111111111112E-4</v>
      </c>
      <c r="F65" s="26">
        <v>237</v>
      </c>
      <c r="G65" s="25">
        <v>295</v>
      </c>
      <c r="H65" s="24">
        <v>5.97</v>
      </c>
      <c r="I65" s="24">
        <v>21.24</v>
      </c>
      <c r="J65" s="26">
        <v>63</v>
      </c>
    </row>
    <row r="66" spans="2:10">
      <c r="B66" s="32">
        <f t="shared" si="3"/>
        <v>8.0450999999999997</v>
      </c>
      <c r="C66" s="47">
        <v>8.0500000000000007</v>
      </c>
      <c r="D66" s="35">
        <f t="shared" si="1"/>
        <v>6.4867211111111118E-4</v>
      </c>
      <c r="E66" s="48">
        <v>6.4953703703703712E-4</v>
      </c>
      <c r="F66" s="26">
        <v>236</v>
      </c>
      <c r="G66" s="25">
        <f t="shared" si="4"/>
        <v>297</v>
      </c>
      <c r="H66" s="24">
        <v>6.02</v>
      </c>
      <c r="I66" s="24">
        <v>21.49</v>
      </c>
      <c r="J66" s="26">
        <v>64</v>
      </c>
    </row>
    <row r="67" spans="2:10">
      <c r="B67" s="32">
        <f t="shared" si="3"/>
        <v>8.0551000000000013</v>
      </c>
      <c r="C67" s="47">
        <v>8.07</v>
      </c>
      <c r="D67" s="35">
        <f t="shared" ref="D67:D83" si="5">E66+0.000000061</f>
        <v>6.495980370370371E-4</v>
      </c>
      <c r="E67" s="48">
        <v>6.5046296296296304E-4</v>
      </c>
      <c r="F67" s="26">
        <v>235</v>
      </c>
      <c r="G67" s="25">
        <f t="shared" si="4"/>
        <v>299</v>
      </c>
      <c r="H67" s="24">
        <v>6.06</v>
      </c>
      <c r="I67" s="24">
        <v>21.75</v>
      </c>
      <c r="J67" s="26">
        <v>65</v>
      </c>
    </row>
    <row r="68" spans="2:10">
      <c r="B68" s="32">
        <f t="shared" si="3"/>
        <v>8.0751000000000008</v>
      </c>
      <c r="C68" s="47">
        <v>8.09</v>
      </c>
      <c r="D68" s="35">
        <f t="shared" si="5"/>
        <v>6.5052396296296302E-4</v>
      </c>
      <c r="E68" s="48">
        <v>6.5138888888888896E-4</v>
      </c>
      <c r="F68" s="26">
        <v>234</v>
      </c>
      <c r="G68" s="25">
        <v>300</v>
      </c>
      <c r="H68" s="24">
        <v>6.1</v>
      </c>
      <c r="I68" s="24">
        <v>22</v>
      </c>
      <c r="J68" s="26">
        <v>66</v>
      </c>
    </row>
    <row r="69" spans="2:10">
      <c r="B69" s="32">
        <f t="shared" ref="B69:B132" si="6">C68+0.0051</f>
        <v>8.0951000000000004</v>
      </c>
      <c r="C69" s="47">
        <v>8.11</v>
      </c>
      <c r="D69" s="35">
        <f t="shared" si="5"/>
        <v>6.5144988888888894E-4</v>
      </c>
      <c r="E69" s="48">
        <v>6.5231481481481488E-4</v>
      </c>
      <c r="F69" s="26">
        <v>233</v>
      </c>
      <c r="G69" s="25">
        <f t="shared" ref="G69:G132" si="7">G68+2</f>
        <v>302</v>
      </c>
      <c r="H69" s="24">
        <v>6.15</v>
      </c>
      <c r="I69" s="24">
        <v>22.26</v>
      </c>
      <c r="J69" s="26">
        <v>67</v>
      </c>
    </row>
    <row r="70" spans="2:10">
      <c r="B70" s="32">
        <f t="shared" si="6"/>
        <v>8.1151</v>
      </c>
      <c r="C70" s="47">
        <v>8.1300000000000008</v>
      </c>
      <c r="D70" s="35">
        <f t="shared" si="5"/>
        <v>6.5237581481481486E-4</v>
      </c>
      <c r="E70" s="48">
        <v>6.532407407407408E-4</v>
      </c>
      <c r="F70" s="26">
        <v>232</v>
      </c>
      <c r="G70" s="25">
        <f t="shared" si="7"/>
        <v>304</v>
      </c>
      <c r="H70" s="24">
        <v>6.19</v>
      </c>
      <c r="I70" s="24">
        <v>22.51</v>
      </c>
      <c r="J70" s="26">
        <v>68</v>
      </c>
    </row>
    <row r="71" spans="2:10">
      <c r="B71" s="32">
        <f t="shared" si="6"/>
        <v>8.1351000000000013</v>
      </c>
      <c r="C71" s="47">
        <v>8.15</v>
      </c>
      <c r="D71" s="35">
        <f t="shared" si="5"/>
        <v>6.5330174074074078E-4</v>
      </c>
      <c r="E71" s="48">
        <v>6.5416666666666672E-4</v>
      </c>
      <c r="F71" s="26">
        <v>231</v>
      </c>
      <c r="G71" s="25">
        <f t="shared" si="7"/>
        <v>306</v>
      </c>
      <c r="H71" s="24">
        <v>6.24</v>
      </c>
      <c r="I71" s="24">
        <v>22.77</v>
      </c>
      <c r="J71" s="26">
        <v>69</v>
      </c>
    </row>
    <row r="72" spans="2:10">
      <c r="B72" s="32">
        <f t="shared" si="6"/>
        <v>8.1551000000000009</v>
      </c>
      <c r="C72" s="47">
        <v>8.16</v>
      </c>
      <c r="D72" s="35">
        <f t="shared" si="5"/>
        <v>6.542276666666667E-4</v>
      </c>
      <c r="E72" s="48">
        <v>6.5509259259259264E-4</v>
      </c>
      <c r="F72" s="26">
        <v>230</v>
      </c>
      <c r="G72" s="25">
        <v>307</v>
      </c>
      <c r="H72" s="24">
        <v>6.28</v>
      </c>
      <c r="I72" s="24">
        <v>23.02</v>
      </c>
      <c r="J72" s="26">
        <v>70</v>
      </c>
    </row>
    <row r="73" spans="2:10">
      <c r="B73" s="32">
        <f t="shared" si="6"/>
        <v>8.1651000000000007</v>
      </c>
      <c r="C73" s="47">
        <v>8.18</v>
      </c>
      <c r="D73" s="35">
        <f t="shared" si="5"/>
        <v>6.5515359259259263E-4</v>
      </c>
      <c r="E73" s="48">
        <v>6.5601851851851856E-4</v>
      </c>
      <c r="F73" s="26">
        <v>229</v>
      </c>
      <c r="G73" s="25">
        <f t="shared" si="7"/>
        <v>309</v>
      </c>
      <c r="H73" s="24">
        <v>6.32</v>
      </c>
      <c r="I73" s="24">
        <v>23.28</v>
      </c>
      <c r="J73" s="26">
        <v>71</v>
      </c>
    </row>
    <row r="74" spans="2:10">
      <c r="B74" s="32">
        <f t="shared" si="6"/>
        <v>8.1851000000000003</v>
      </c>
      <c r="C74" s="47">
        <v>8.1999999999999993</v>
      </c>
      <c r="D74" s="35">
        <f t="shared" si="5"/>
        <v>6.5607951851851855E-4</v>
      </c>
      <c r="E74" s="48">
        <v>6.5694444444444448E-4</v>
      </c>
      <c r="F74" s="26">
        <v>228</v>
      </c>
      <c r="G74" s="25">
        <f t="shared" si="7"/>
        <v>311</v>
      </c>
      <c r="H74" s="24">
        <v>6.37</v>
      </c>
      <c r="I74" s="24">
        <v>23.53</v>
      </c>
      <c r="J74" s="26">
        <v>72</v>
      </c>
    </row>
    <row r="75" spans="2:10">
      <c r="B75" s="32">
        <f t="shared" si="6"/>
        <v>8.2050999999999998</v>
      </c>
      <c r="C75" s="47">
        <v>8.2200000000000006</v>
      </c>
      <c r="D75" s="35">
        <f t="shared" si="5"/>
        <v>6.5700544444444447E-4</v>
      </c>
      <c r="E75" s="48">
        <v>6.578703703703704E-4</v>
      </c>
      <c r="F75" s="26">
        <v>227</v>
      </c>
      <c r="G75" s="25">
        <v>312</v>
      </c>
      <c r="H75" s="24">
        <v>6.41</v>
      </c>
      <c r="I75" s="24">
        <v>23.79</v>
      </c>
      <c r="J75" s="26">
        <v>73</v>
      </c>
    </row>
    <row r="76" spans="2:10">
      <c r="B76" s="32">
        <f t="shared" si="6"/>
        <v>8.2251000000000012</v>
      </c>
      <c r="C76" s="47">
        <v>8.24</v>
      </c>
      <c r="D76" s="35">
        <f t="shared" si="5"/>
        <v>6.5793137037037039E-4</v>
      </c>
      <c r="E76" s="48">
        <v>6.5879629629629632E-4</v>
      </c>
      <c r="F76" s="26">
        <v>226</v>
      </c>
      <c r="G76" s="25">
        <f t="shared" si="7"/>
        <v>314</v>
      </c>
      <c r="H76" s="24">
        <v>6.46</v>
      </c>
      <c r="I76" s="24">
        <v>24.04</v>
      </c>
      <c r="J76" s="26">
        <v>74</v>
      </c>
    </row>
    <row r="77" spans="2:10">
      <c r="B77" s="32">
        <f t="shared" si="6"/>
        <v>8.2451000000000008</v>
      </c>
      <c r="C77" s="47">
        <v>8.26</v>
      </c>
      <c r="D77" s="35">
        <f t="shared" si="5"/>
        <v>6.5885729629629631E-4</v>
      </c>
      <c r="E77" s="48">
        <v>6.5972222222222224E-4</v>
      </c>
      <c r="F77" s="26">
        <v>225</v>
      </c>
      <c r="G77" s="25">
        <f t="shared" si="7"/>
        <v>316</v>
      </c>
      <c r="H77" s="24">
        <v>6.5</v>
      </c>
      <c r="I77" s="24">
        <v>24.3</v>
      </c>
      <c r="J77" s="26">
        <v>75</v>
      </c>
    </row>
    <row r="78" spans="2:10">
      <c r="B78" s="32">
        <f t="shared" si="6"/>
        <v>8.2651000000000003</v>
      </c>
      <c r="C78" s="47">
        <v>8.27</v>
      </c>
      <c r="D78" s="35">
        <f t="shared" si="5"/>
        <v>6.5978322222222223E-4</v>
      </c>
      <c r="E78" s="48">
        <v>6.6064814814814816E-4</v>
      </c>
      <c r="F78" s="26">
        <v>224</v>
      </c>
      <c r="G78" s="25">
        <f t="shared" si="7"/>
        <v>318</v>
      </c>
      <c r="H78" s="24">
        <v>6.54</v>
      </c>
      <c r="I78" s="24">
        <v>24.56</v>
      </c>
      <c r="J78" s="26">
        <v>76</v>
      </c>
    </row>
    <row r="79" spans="2:10">
      <c r="B79" s="32">
        <f t="shared" si="6"/>
        <v>8.2751000000000001</v>
      </c>
      <c r="C79" s="47">
        <v>8.2899999999999991</v>
      </c>
      <c r="D79" s="35">
        <f t="shared" si="5"/>
        <v>6.6070914814814815E-4</v>
      </c>
      <c r="E79" s="48">
        <v>6.6157407407407408E-4</v>
      </c>
      <c r="F79" s="26">
        <v>223</v>
      </c>
      <c r="G79" s="25">
        <v>319</v>
      </c>
      <c r="H79" s="24">
        <v>6.59</v>
      </c>
      <c r="I79" s="24">
        <v>24.81</v>
      </c>
      <c r="J79" s="26">
        <v>77</v>
      </c>
    </row>
    <row r="80" spans="2:10">
      <c r="B80" s="32">
        <f t="shared" si="6"/>
        <v>8.2950999999999997</v>
      </c>
      <c r="C80" s="47">
        <v>8.31</v>
      </c>
      <c r="D80" s="35">
        <f t="shared" si="5"/>
        <v>6.6163507407407407E-4</v>
      </c>
      <c r="E80" s="48">
        <v>6.625E-4</v>
      </c>
      <c r="F80" s="26">
        <v>222</v>
      </c>
      <c r="G80" s="25">
        <f t="shared" si="7"/>
        <v>321</v>
      </c>
      <c r="H80" s="24">
        <v>6.63</v>
      </c>
      <c r="I80" s="24">
        <v>25.07</v>
      </c>
      <c r="J80" s="26">
        <v>78</v>
      </c>
    </row>
    <row r="81" spans="2:10">
      <c r="B81" s="32">
        <f t="shared" si="6"/>
        <v>8.315100000000001</v>
      </c>
      <c r="C81" s="47">
        <v>8.33</v>
      </c>
      <c r="D81" s="35">
        <f t="shared" si="5"/>
        <v>6.6256099999999999E-4</v>
      </c>
      <c r="E81" s="48">
        <v>6.6342592592592592E-4</v>
      </c>
      <c r="F81" s="26">
        <v>221</v>
      </c>
      <c r="G81" s="25">
        <f t="shared" si="7"/>
        <v>323</v>
      </c>
      <c r="H81" s="24">
        <v>6.68</v>
      </c>
      <c r="I81" s="24">
        <v>25.32</v>
      </c>
      <c r="J81" s="26">
        <v>79</v>
      </c>
    </row>
    <row r="82" spans="2:10">
      <c r="B82" s="32">
        <f t="shared" si="6"/>
        <v>8.3351000000000006</v>
      </c>
      <c r="C82" s="47">
        <v>8.35</v>
      </c>
      <c r="D82" s="35">
        <f t="shared" si="5"/>
        <v>6.6348692592592591E-4</v>
      </c>
      <c r="E82" s="48">
        <v>6.6435185185185184E-4</v>
      </c>
      <c r="F82" s="26">
        <v>220</v>
      </c>
      <c r="G82" s="25">
        <v>324</v>
      </c>
      <c r="H82" s="24">
        <v>6.72</v>
      </c>
      <c r="I82" s="24">
        <v>25.58</v>
      </c>
      <c r="J82" s="26">
        <v>80</v>
      </c>
    </row>
    <row r="83" spans="2:10">
      <c r="B83" s="32">
        <f t="shared" si="6"/>
        <v>8.3551000000000002</v>
      </c>
      <c r="C83" s="47">
        <v>8.36</v>
      </c>
      <c r="D83" s="35">
        <f t="shared" si="5"/>
        <v>6.6441285185185183E-4</v>
      </c>
      <c r="E83" s="48">
        <v>6.6527777777777776E-4</v>
      </c>
      <c r="F83" s="26">
        <v>219</v>
      </c>
      <c r="G83" s="25">
        <f t="shared" si="7"/>
        <v>326</v>
      </c>
      <c r="H83" s="24">
        <v>6.76</v>
      </c>
      <c r="I83" s="24">
        <v>25.83</v>
      </c>
      <c r="J83" s="26">
        <v>81</v>
      </c>
    </row>
    <row r="84" spans="2:10">
      <c r="B84" s="32">
        <f t="shared" si="6"/>
        <v>8.3651</v>
      </c>
      <c r="C84" s="47">
        <v>8.3800000000000008</v>
      </c>
      <c r="D84" s="35">
        <f>E83+0.000000061</f>
        <v>6.6533877777777775E-4</v>
      </c>
      <c r="E84" s="48">
        <v>6.6620370370370368E-4</v>
      </c>
      <c r="F84" s="26">
        <v>218</v>
      </c>
      <c r="G84" s="25">
        <f t="shared" si="7"/>
        <v>328</v>
      </c>
      <c r="H84" s="24">
        <v>6.81</v>
      </c>
      <c r="I84" s="24">
        <v>26.09</v>
      </c>
      <c r="J84" s="26">
        <v>82</v>
      </c>
    </row>
    <row r="85" spans="2:10">
      <c r="B85" s="32">
        <f t="shared" si="6"/>
        <v>8.3851000000000013</v>
      </c>
      <c r="C85" s="47">
        <v>8.4</v>
      </c>
      <c r="D85" s="35">
        <f t="shared" ref="D85:D148" si="8">E84+0.000000061</f>
        <v>6.6626470370370367E-4</v>
      </c>
      <c r="E85" s="48">
        <v>6.671296296296296E-4</v>
      </c>
      <c r="F85" s="26">
        <v>217</v>
      </c>
      <c r="G85" s="25">
        <f t="shared" si="7"/>
        <v>330</v>
      </c>
      <c r="H85" s="24">
        <v>6.85</v>
      </c>
      <c r="I85" s="24">
        <v>26.34</v>
      </c>
      <c r="J85" s="26">
        <v>83</v>
      </c>
    </row>
    <row r="86" spans="2:10">
      <c r="B86" s="32">
        <f t="shared" si="6"/>
        <v>8.4051000000000009</v>
      </c>
      <c r="C86" s="47">
        <v>8.42</v>
      </c>
      <c r="D86" s="35">
        <f t="shared" si="8"/>
        <v>6.6719062962962959E-4</v>
      </c>
      <c r="E86" s="48">
        <v>6.6805555555555552E-4</v>
      </c>
      <c r="F86" s="26">
        <v>216</v>
      </c>
      <c r="G86" s="25">
        <v>331</v>
      </c>
      <c r="H86" s="24">
        <v>6.9</v>
      </c>
      <c r="I86" s="24">
        <v>26.6</v>
      </c>
      <c r="J86" s="26">
        <v>84</v>
      </c>
    </row>
    <row r="87" spans="2:10">
      <c r="B87" s="32">
        <f t="shared" si="6"/>
        <v>8.4251000000000005</v>
      </c>
      <c r="C87" s="47">
        <v>8.44</v>
      </c>
      <c r="D87" s="35">
        <f t="shared" si="8"/>
        <v>6.6811655555555551E-4</v>
      </c>
      <c r="E87" s="48">
        <v>6.6898148148148145E-4</v>
      </c>
      <c r="F87" s="26">
        <v>215</v>
      </c>
      <c r="G87" s="25">
        <f t="shared" si="7"/>
        <v>333</v>
      </c>
      <c r="H87" s="24">
        <v>6.94</v>
      </c>
      <c r="I87" s="24">
        <v>26.85</v>
      </c>
      <c r="J87" s="26">
        <v>85</v>
      </c>
    </row>
    <row r="88" spans="2:10">
      <c r="B88" s="32">
        <f t="shared" si="6"/>
        <v>8.4451000000000001</v>
      </c>
      <c r="C88" s="47">
        <v>8.4600000000000009</v>
      </c>
      <c r="D88" s="35">
        <f t="shared" si="8"/>
        <v>6.6904248148148143E-4</v>
      </c>
      <c r="E88" s="48">
        <v>6.6990740740740737E-4</v>
      </c>
      <c r="F88" s="26">
        <v>214</v>
      </c>
      <c r="G88" s="25">
        <f t="shared" si="7"/>
        <v>335</v>
      </c>
      <c r="H88" s="24">
        <v>6.98</v>
      </c>
      <c r="I88" s="24">
        <v>27.11</v>
      </c>
      <c r="J88" s="26">
        <v>86</v>
      </c>
    </row>
    <row r="89" spans="2:10">
      <c r="B89" s="32">
        <f t="shared" si="6"/>
        <v>8.4651000000000014</v>
      </c>
      <c r="C89" s="47">
        <v>8.4700000000000006</v>
      </c>
      <c r="D89" s="35">
        <f t="shared" si="8"/>
        <v>6.6996840740740735E-4</v>
      </c>
      <c r="E89" s="48">
        <v>6.7083333333333329E-4</v>
      </c>
      <c r="F89" s="26">
        <v>213</v>
      </c>
      <c r="G89" s="25">
        <v>336</v>
      </c>
      <c r="H89" s="24">
        <v>7.03</v>
      </c>
      <c r="I89" s="24">
        <v>27.36</v>
      </c>
      <c r="J89" s="26">
        <v>87</v>
      </c>
    </row>
    <row r="90" spans="2:10">
      <c r="B90" s="32">
        <f t="shared" si="6"/>
        <v>8.4751000000000012</v>
      </c>
      <c r="C90" s="47">
        <v>8.49</v>
      </c>
      <c r="D90" s="35">
        <f t="shared" si="8"/>
        <v>6.7089433333333327E-4</v>
      </c>
      <c r="E90" s="48">
        <v>6.7175925925925921E-4</v>
      </c>
      <c r="F90" s="26">
        <v>212</v>
      </c>
      <c r="G90" s="25">
        <f t="shared" si="7"/>
        <v>338</v>
      </c>
      <c r="H90" s="24">
        <v>7.07</v>
      </c>
      <c r="I90" s="24">
        <v>27.62</v>
      </c>
      <c r="J90" s="26">
        <v>88</v>
      </c>
    </row>
    <row r="91" spans="2:10">
      <c r="B91" s="32">
        <f t="shared" si="6"/>
        <v>8.4951000000000008</v>
      </c>
      <c r="C91" s="47">
        <v>8.51</v>
      </c>
      <c r="D91" s="35">
        <f t="shared" si="8"/>
        <v>6.7182025925925919E-4</v>
      </c>
      <c r="E91" s="48">
        <v>6.7268518518518513E-4</v>
      </c>
      <c r="F91" s="26">
        <v>211</v>
      </c>
      <c r="G91" s="25">
        <f t="shared" si="7"/>
        <v>340</v>
      </c>
      <c r="H91" s="24">
        <v>7.12</v>
      </c>
      <c r="I91" s="24">
        <v>27.87</v>
      </c>
      <c r="J91" s="26">
        <v>89</v>
      </c>
    </row>
    <row r="92" spans="2:10">
      <c r="B92" s="32">
        <f t="shared" si="6"/>
        <v>8.5151000000000003</v>
      </c>
      <c r="C92" s="47">
        <v>8.5299999999999994</v>
      </c>
      <c r="D92" s="35">
        <f t="shared" si="8"/>
        <v>6.7274618518518511E-4</v>
      </c>
      <c r="E92" s="48">
        <v>6.7361111111111105E-4</v>
      </c>
      <c r="F92" s="26">
        <v>210</v>
      </c>
      <c r="G92" s="25">
        <f t="shared" si="7"/>
        <v>342</v>
      </c>
      <c r="H92" s="24">
        <v>7.16</v>
      </c>
      <c r="I92" s="24">
        <v>28.13</v>
      </c>
      <c r="J92" s="26">
        <v>90</v>
      </c>
    </row>
    <row r="93" spans="2:10">
      <c r="B93" s="32">
        <f t="shared" si="6"/>
        <v>8.5350999999999999</v>
      </c>
      <c r="C93" s="47">
        <v>8.5500000000000007</v>
      </c>
      <c r="D93" s="35">
        <f t="shared" si="8"/>
        <v>6.7367211111111103E-4</v>
      </c>
      <c r="E93" s="48">
        <v>6.7453703703703697E-4</v>
      </c>
      <c r="F93" s="26">
        <v>209</v>
      </c>
      <c r="G93" s="25">
        <v>343</v>
      </c>
      <c r="H93" s="24">
        <v>7.2</v>
      </c>
      <c r="I93" s="24">
        <v>28.38</v>
      </c>
      <c r="J93" s="26">
        <v>91</v>
      </c>
    </row>
    <row r="94" spans="2:10">
      <c r="B94" s="32">
        <f t="shared" si="6"/>
        <v>8.5551000000000013</v>
      </c>
      <c r="C94" s="47">
        <v>8.56</v>
      </c>
      <c r="D94" s="35">
        <f t="shared" si="8"/>
        <v>6.7459803703703695E-4</v>
      </c>
      <c r="E94" s="48">
        <v>6.7546296296296289E-4</v>
      </c>
      <c r="F94" s="26">
        <v>208</v>
      </c>
      <c r="G94" s="25">
        <f t="shared" si="7"/>
        <v>345</v>
      </c>
      <c r="H94" s="24">
        <v>7.25</v>
      </c>
      <c r="I94" s="24">
        <v>28.64</v>
      </c>
      <c r="J94" s="26">
        <v>92</v>
      </c>
    </row>
    <row r="95" spans="2:10">
      <c r="B95" s="32">
        <f t="shared" si="6"/>
        <v>8.565100000000001</v>
      </c>
      <c r="C95" s="47">
        <v>8.58</v>
      </c>
      <c r="D95" s="35">
        <f t="shared" si="8"/>
        <v>6.7552396296296287E-4</v>
      </c>
      <c r="E95" s="48">
        <v>6.7638888888888881E-4</v>
      </c>
      <c r="F95" s="26">
        <v>207</v>
      </c>
      <c r="G95" s="25">
        <f t="shared" si="7"/>
        <v>347</v>
      </c>
      <c r="H95" s="24">
        <v>7.29</v>
      </c>
      <c r="I95" s="24">
        <v>28.89</v>
      </c>
      <c r="J95" s="26">
        <v>93</v>
      </c>
    </row>
    <row r="96" spans="2:10">
      <c r="B96" s="32">
        <f t="shared" si="6"/>
        <v>8.5851000000000006</v>
      </c>
      <c r="C96" s="47">
        <v>8.6</v>
      </c>
      <c r="D96" s="35">
        <f t="shared" si="8"/>
        <v>6.7644988888888879E-4</v>
      </c>
      <c r="E96" s="48">
        <v>6.7731481481481473E-4</v>
      </c>
      <c r="F96" s="26">
        <v>206</v>
      </c>
      <c r="G96" s="25">
        <f t="shared" si="7"/>
        <v>349</v>
      </c>
      <c r="H96" s="24">
        <v>7.34</v>
      </c>
      <c r="I96" s="24">
        <v>29.15</v>
      </c>
      <c r="J96" s="26">
        <v>94</v>
      </c>
    </row>
    <row r="97" spans="2:10">
      <c r="B97" s="32">
        <f t="shared" si="6"/>
        <v>8.6051000000000002</v>
      </c>
      <c r="C97" s="47">
        <v>8.6199999999999992</v>
      </c>
      <c r="D97" s="35">
        <f t="shared" si="8"/>
        <v>6.7737581481481471E-4</v>
      </c>
      <c r="E97" s="48">
        <v>6.7824074074074065E-4</v>
      </c>
      <c r="F97" s="26">
        <v>205</v>
      </c>
      <c r="G97" s="25">
        <v>350</v>
      </c>
      <c r="H97" s="24">
        <v>7.38</v>
      </c>
      <c r="I97" s="24">
        <v>29.4</v>
      </c>
      <c r="J97" s="26">
        <v>95</v>
      </c>
    </row>
    <row r="98" spans="2:10">
      <c r="B98" s="32">
        <f t="shared" si="6"/>
        <v>8.6250999999999998</v>
      </c>
      <c r="C98" s="47">
        <v>8.64</v>
      </c>
      <c r="D98" s="35">
        <f t="shared" si="8"/>
        <v>6.7830174074074063E-4</v>
      </c>
      <c r="E98" s="48">
        <v>6.7916666666666657E-4</v>
      </c>
      <c r="F98" s="26">
        <v>204</v>
      </c>
      <c r="G98" s="25">
        <f t="shared" si="7"/>
        <v>352</v>
      </c>
      <c r="H98" s="24">
        <v>7.42</v>
      </c>
      <c r="I98" s="24">
        <v>29.66</v>
      </c>
      <c r="J98" s="26">
        <v>96</v>
      </c>
    </row>
    <row r="99" spans="2:10">
      <c r="B99" s="32">
        <f t="shared" si="6"/>
        <v>8.6451000000000011</v>
      </c>
      <c r="C99" s="47">
        <v>8.66</v>
      </c>
      <c r="D99" s="35">
        <f t="shared" si="8"/>
        <v>6.7922766666666655E-4</v>
      </c>
      <c r="E99" s="48">
        <v>6.8009259259259249E-4</v>
      </c>
      <c r="F99" s="26">
        <v>203</v>
      </c>
      <c r="G99" s="25">
        <f t="shared" si="7"/>
        <v>354</v>
      </c>
      <c r="H99" s="24">
        <v>7.47</v>
      </c>
      <c r="I99" s="24">
        <v>29.91</v>
      </c>
      <c r="J99" s="26">
        <v>97</v>
      </c>
    </row>
    <row r="100" spans="2:10">
      <c r="B100" s="32">
        <f t="shared" si="6"/>
        <v>8.6651000000000007</v>
      </c>
      <c r="C100" s="47">
        <v>8.67</v>
      </c>
      <c r="D100" s="35">
        <f t="shared" si="8"/>
        <v>6.8015359259259247E-4</v>
      </c>
      <c r="E100" s="48">
        <v>6.8101851851851841E-4</v>
      </c>
      <c r="F100" s="26">
        <v>202</v>
      </c>
      <c r="G100" s="25">
        <v>355</v>
      </c>
      <c r="H100" s="24">
        <v>7.51</v>
      </c>
      <c r="I100" s="24">
        <v>30.17</v>
      </c>
      <c r="J100" s="26">
        <v>98</v>
      </c>
    </row>
    <row r="101" spans="2:10">
      <c r="B101" s="32">
        <f t="shared" si="6"/>
        <v>8.6751000000000005</v>
      </c>
      <c r="C101" s="47">
        <v>8.69</v>
      </c>
      <c r="D101" s="35">
        <f t="shared" si="8"/>
        <v>6.8107951851851839E-4</v>
      </c>
      <c r="E101" s="48">
        <v>6.8194444444444433E-4</v>
      </c>
      <c r="F101" s="26">
        <v>201</v>
      </c>
      <c r="G101" s="25">
        <f t="shared" si="7"/>
        <v>357</v>
      </c>
      <c r="H101" s="24">
        <v>7.56</v>
      </c>
      <c r="I101" s="24">
        <v>30.42</v>
      </c>
      <c r="J101" s="26">
        <v>99</v>
      </c>
    </row>
    <row r="102" spans="2:10">
      <c r="B102" s="32">
        <f t="shared" si="6"/>
        <v>8.6951000000000001</v>
      </c>
      <c r="C102" s="45">
        <v>8.7100000000000009</v>
      </c>
      <c r="D102" s="35">
        <f t="shared" si="8"/>
        <v>6.8200544444444431E-4</v>
      </c>
      <c r="E102" s="46">
        <v>6.8287037037037025E-4</v>
      </c>
      <c r="F102" s="22">
        <v>200</v>
      </c>
      <c r="G102" s="34">
        <f t="shared" si="7"/>
        <v>359</v>
      </c>
      <c r="H102" s="33">
        <v>7.6</v>
      </c>
      <c r="I102" s="23">
        <v>30.68</v>
      </c>
      <c r="J102" s="22">
        <v>100</v>
      </c>
    </row>
    <row r="103" spans="2:10">
      <c r="B103" s="32">
        <f t="shared" si="6"/>
        <v>8.7151000000000014</v>
      </c>
      <c r="C103" s="47">
        <v>8.73</v>
      </c>
      <c r="D103" s="35">
        <f t="shared" si="8"/>
        <v>6.8293137037037023E-4</v>
      </c>
      <c r="E103" s="48">
        <v>6.8391203703703734E-4</v>
      </c>
      <c r="F103" s="26">
        <v>199</v>
      </c>
      <c r="G103" s="25">
        <f t="shared" si="7"/>
        <v>361</v>
      </c>
      <c r="H103" s="24">
        <v>7.64</v>
      </c>
      <c r="I103" s="24">
        <v>30.91</v>
      </c>
      <c r="J103" s="26">
        <v>101</v>
      </c>
    </row>
    <row r="104" spans="2:10">
      <c r="B104" s="32">
        <f t="shared" si="6"/>
        <v>8.735100000000001</v>
      </c>
      <c r="C104" s="47">
        <v>8.75</v>
      </c>
      <c r="D104" s="35">
        <f t="shared" si="8"/>
        <v>6.8397303703703733E-4</v>
      </c>
      <c r="E104" s="48">
        <v>6.84953703703704E-4</v>
      </c>
      <c r="F104" s="26">
        <v>198</v>
      </c>
      <c r="G104" s="25">
        <v>362</v>
      </c>
      <c r="H104" s="24">
        <v>7.68</v>
      </c>
      <c r="I104" s="24">
        <v>31.14</v>
      </c>
      <c r="J104" s="26">
        <v>102</v>
      </c>
    </row>
    <row r="105" spans="2:10">
      <c r="B105" s="32">
        <f t="shared" si="6"/>
        <v>8.7551000000000005</v>
      </c>
      <c r="C105" s="47">
        <v>8.77</v>
      </c>
      <c r="D105" s="35">
        <f>E104+0.000000061</f>
        <v>6.8501470370370399E-4</v>
      </c>
      <c r="E105" s="48">
        <v>6.8599537037037066E-4</v>
      </c>
      <c r="F105" s="26">
        <v>197</v>
      </c>
      <c r="G105" s="25">
        <f t="shared" si="7"/>
        <v>364</v>
      </c>
      <c r="H105" s="24">
        <v>7.72</v>
      </c>
      <c r="I105" s="24">
        <v>31.38</v>
      </c>
      <c r="J105" s="26">
        <v>103</v>
      </c>
    </row>
    <row r="106" spans="2:10">
      <c r="B106" s="32">
        <f t="shared" si="6"/>
        <v>8.7751000000000001</v>
      </c>
      <c r="C106" s="47">
        <v>8.7899999999999991</v>
      </c>
      <c r="D106" s="35">
        <f t="shared" si="8"/>
        <v>6.8605637037037065E-4</v>
      </c>
      <c r="E106" s="48">
        <v>6.8703703703703733E-4</v>
      </c>
      <c r="F106" s="26">
        <v>196</v>
      </c>
      <c r="G106" s="25">
        <v>365</v>
      </c>
      <c r="H106" s="24">
        <v>7.76</v>
      </c>
      <c r="I106" s="24">
        <v>31.61</v>
      </c>
      <c r="J106" s="26">
        <v>104</v>
      </c>
    </row>
    <row r="107" spans="2:10">
      <c r="B107" s="32">
        <f t="shared" si="6"/>
        <v>8.7950999999999997</v>
      </c>
      <c r="C107" s="47">
        <v>8.81</v>
      </c>
      <c r="D107" s="35">
        <f t="shared" si="8"/>
        <v>6.8709803703703731E-4</v>
      </c>
      <c r="E107" s="48">
        <v>6.8807870370370399E-4</v>
      </c>
      <c r="F107" s="26">
        <v>195</v>
      </c>
      <c r="G107" s="25">
        <f t="shared" si="7"/>
        <v>367</v>
      </c>
      <c r="H107" s="24">
        <v>7.8</v>
      </c>
      <c r="I107" s="24">
        <v>31.84</v>
      </c>
      <c r="J107" s="26">
        <v>105</v>
      </c>
    </row>
    <row r="108" spans="2:10">
      <c r="B108" s="32">
        <f t="shared" si="6"/>
        <v>8.815100000000001</v>
      </c>
      <c r="C108" s="47">
        <v>8.83</v>
      </c>
      <c r="D108" s="35">
        <f t="shared" si="8"/>
        <v>6.8813970370370397E-4</v>
      </c>
      <c r="E108" s="48">
        <v>6.8912037037037065E-4</v>
      </c>
      <c r="F108" s="26">
        <v>194</v>
      </c>
      <c r="G108" s="25">
        <v>368</v>
      </c>
      <c r="H108" s="24">
        <v>7.84</v>
      </c>
      <c r="I108" s="24">
        <v>32.07</v>
      </c>
      <c r="J108" s="26">
        <v>106</v>
      </c>
    </row>
    <row r="109" spans="2:10">
      <c r="B109" s="32">
        <f t="shared" si="6"/>
        <v>8.8351000000000006</v>
      </c>
      <c r="C109" s="47">
        <v>8.85</v>
      </c>
      <c r="D109" s="35">
        <f t="shared" si="8"/>
        <v>6.8918137037037063E-4</v>
      </c>
      <c r="E109" s="48">
        <v>6.9016203703703731E-4</v>
      </c>
      <c r="F109" s="26">
        <v>193</v>
      </c>
      <c r="G109" s="25">
        <f t="shared" si="7"/>
        <v>370</v>
      </c>
      <c r="H109" s="24">
        <v>7.88</v>
      </c>
      <c r="I109" s="24">
        <v>32.299999999999997</v>
      </c>
      <c r="J109" s="26">
        <v>107</v>
      </c>
    </row>
    <row r="110" spans="2:10">
      <c r="B110" s="32">
        <f t="shared" si="6"/>
        <v>8.8551000000000002</v>
      </c>
      <c r="C110" s="47">
        <v>8.8699999999999992</v>
      </c>
      <c r="D110" s="35">
        <f t="shared" si="8"/>
        <v>6.9022303703703729E-4</v>
      </c>
      <c r="E110" s="48">
        <v>6.9120370370370397E-4</v>
      </c>
      <c r="F110" s="26">
        <v>192</v>
      </c>
      <c r="G110" s="25">
        <v>371</v>
      </c>
      <c r="H110" s="24">
        <v>7.92</v>
      </c>
      <c r="I110" s="24">
        <v>32.54</v>
      </c>
      <c r="J110" s="26">
        <v>108</v>
      </c>
    </row>
    <row r="111" spans="2:10">
      <c r="B111" s="32">
        <f t="shared" si="6"/>
        <v>8.8750999999999998</v>
      </c>
      <c r="C111" s="47">
        <v>8.9</v>
      </c>
      <c r="D111" s="35">
        <f t="shared" si="8"/>
        <v>6.9126470370370395E-4</v>
      </c>
      <c r="E111" s="48">
        <v>6.9224537037037063E-4</v>
      </c>
      <c r="F111" s="26">
        <v>191</v>
      </c>
      <c r="G111" s="25">
        <f t="shared" si="7"/>
        <v>373</v>
      </c>
      <c r="H111" s="24">
        <v>7.96</v>
      </c>
      <c r="I111" s="24">
        <v>32.770000000000003</v>
      </c>
      <c r="J111" s="26">
        <v>109</v>
      </c>
    </row>
    <row r="112" spans="2:10">
      <c r="B112" s="32">
        <f t="shared" si="6"/>
        <v>8.9051000000000009</v>
      </c>
      <c r="C112" s="47">
        <v>8.92</v>
      </c>
      <c r="D112" s="35">
        <f t="shared" si="8"/>
        <v>6.9230637037037061E-4</v>
      </c>
      <c r="E112" s="48">
        <v>6.9328703703703729E-4</v>
      </c>
      <c r="F112" s="26">
        <v>190</v>
      </c>
      <c r="G112" s="25">
        <f t="shared" si="7"/>
        <v>375</v>
      </c>
      <c r="H112" s="24">
        <v>8</v>
      </c>
      <c r="I112" s="24">
        <v>33</v>
      </c>
      <c r="J112" s="26">
        <v>110</v>
      </c>
    </row>
    <row r="113" spans="2:10">
      <c r="B113" s="32">
        <f t="shared" si="6"/>
        <v>8.9251000000000005</v>
      </c>
      <c r="C113" s="47">
        <v>8.94</v>
      </c>
      <c r="D113" s="35">
        <f t="shared" si="8"/>
        <v>6.9334803703703727E-4</v>
      </c>
      <c r="E113" s="48">
        <v>6.9432870370370395E-4</v>
      </c>
      <c r="F113" s="26">
        <v>189</v>
      </c>
      <c r="G113" s="25">
        <v>376</v>
      </c>
      <c r="H113" s="24">
        <v>8.0399999999999991</v>
      </c>
      <c r="I113" s="24">
        <v>33.229999999999997</v>
      </c>
      <c r="J113" s="26">
        <v>111</v>
      </c>
    </row>
    <row r="114" spans="2:10">
      <c r="B114" s="32">
        <f t="shared" si="6"/>
        <v>8.9451000000000001</v>
      </c>
      <c r="C114" s="47">
        <v>8.9600000000000009</v>
      </c>
      <c r="D114" s="35">
        <f t="shared" si="8"/>
        <v>6.9438970370370393E-4</v>
      </c>
      <c r="E114" s="48">
        <v>6.9537037037037061E-4</v>
      </c>
      <c r="F114" s="26">
        <v>188</v>
      </c>
      <c r="G114" s="25">
        <f t="shared" si="7"/>
        <v>378</v>
      </c>
      <c r="H114" s="24">
        <v>8.08</v>
      </c>
      <c r="I114" s="24">
        <v>33.46</v>
      </c>
      <c r="J114" s="26">
        <v>112</v>
      </c>
    </row>
    <row r="115" spans="2:10">
      <c r="B115" s="32">
        <f t="shared" si="6"/>
        <v>8.9651000000000014</v>
      </c>
      <c r="C115" s="47">
        <v>8.98</v>
      </c>
      <c r="D115" s="35">
        <f t="shared" si="8"/>
        <v>6.9543137037037059E-4</v>
      </c>
      <c r="E115" s="48">
        <v>6.9641203703703727E-4</v>
      </c>
      <c r="F115" s="26">
        <v>187</v>
      </c>
      <c r="G115" s="25">
        <v>379</v>
      </c>
      <c r="H115" s="24">
        <v>8.1199999999999992</v>
      </c>
      <c r="I115" s="24">
        <v>33.700000000000003</v>
      </c>
      <c r="J115" s="26">
        <v>113</v>
      </c>
    </row>
    <row r="116" spans="2:10">
      <c r="B116" s="32">
        <f t="shared" si="6"/>
        <v>8.985100000000001</v>
      </c>
      <c r="C116" s="47">
        <v>9</v>
      </c>
      <c r="D116" s="35">
        <f t="shared" si="8"/>
        <v>6.9647303703703725E-4</v>
      </c>
      <c r="E116" s="48">
        <v>6.9745370370370393E-4</v>
      </c>
      <c r="F116" s="26">
        <v>186</v>
      </c>
      <c r="G116" s="25">
        <f t="shared" si="7"/>
        <v>381</v>
      </c>
      <c r="H116" s="24">
        <v>8.16</v>
      </c>
      <c r="I116" s="24">
        <v>33.93</v>
      </c>
      <c r="J116" s="26">
        <v>114</v>
      </c>
    </row>
    <row r="117" spans="2:10">
      <c r="B117" s="32">
        <f t="shared" si="6"/>
        <v>9.0051000000000005</v>
      </c>
      <c r="C117" s="47">
        <v>9.02</v>
      </c>
      <c r="D117" s="35">
        <f t="shared" si="8"/>
        <v>6.9751470370370391E-4</v>
      </c>
      <c r="E117" s="48">
        <v>6.9849537037037059E-4</v>
      </c>
      <c r="F117" s="26">
        <v>185</v>
      </c>
      <c r="G117" s="25">
        <v>382</v>
      </c>
      <c r="H117" s="24">
        <v>8.1999999999999993</v>
      </c>
      <c r="I117" s="24">
        <v>34.159999999999997</v>
      </c>
      <c r="J117" s="26">
        <v>115</v>
      </c>
    </row>
    <row r="118" spans="2:10">
      <c r="B118" s="32">
        <f t="shared" si="6"/>
        <v>9.0251000000000001</v>
      </c>
      <c r="C118" s="47">
        <v>9.0399999999999991</v>
      </c>
      <c r="D118" s="35">
        <f t="shared" si="8"/>
        <v>6.9855637037037057E-4</v>
      </c>
      <c r="E118" s="48">
        <v>6.9953703703703725E-4</v>
      </c>
      <c r="F118" s="26">
        <v>184</v>
      </c>
      <c r="G118" s="25">
        <f t="shared" si="7"/>
        <v>384</v>
      </c>
      <c r="H118" s="24">
        <v>8.24</v>
      </c>
      <c r="I118" s="24">
        <v>34.39</v>
      </c>
      <c r="J118" s="26">
        <v>116</v>
      </c>
    </row>
    <row r="119" spans="2:10">
      <c r="B119" s="32">
        <f t="shared" si="6"/>
        <v>9.0450999999999997</v>
      </c>
      <c r="C119" s="47">
        <v>9.06</v>
      </c>
      <c r="D119" s="35">
        <f t="shared" si="8"/>
        <v>6.9959803703703723E-4</v>
      </c>
      <c r="E119" s="48">
        <v>7.0057870370370391E-4</v>
      </c>
      <c r="F119" s="26">
        <v>183</v>
      </c>
      <c r="G119" s="25">
        <f t="shared" si="7"/>
        <v>386</v>
      </c>
      <c r="H119" s="24">
        <v>8.2799999999999994</v>
      </c>
      <c r="I119" s="24">
        <v>34.619999999999997</v>
      </c>
      <c r="J119" s="26">
        <v>117</v>
      </c>
    </row>
    <row r="120" spans="2:10">
      <c r="B120" s="32">
        <f t="shared" si="6"/>
        <v>9.065100000000001</v>
      </c>
      <c r="C120" s="47">
        <v>9.08</v>
      </c>
      <c r="D120" s="35">
        <f t="shared" si="8"/>
        <v>7.0063970370370389E-4</v>
      </c>
      <c r="E120" s="48">
        <v>7.0162037037037057E-4</v>
      </c>
      <c r="F120" s="26">
        <v>182</v>
      </c>
      <c r="G120" s="25">
        <v>387</v>
      </c>
      <c r="H120" s="24">
        <v>8.32</v>
      </c>
      <c r="I120" s="24">
        <v>34.86</v>
      </c>
      <c r="J120" s="26">
        <v>118</v>
      </c>
    </row>
    <row r="121" spans="2:10">
      <c r="B121" s="32">
        <f t="shared" si="6"/>
        <v>9.0851000000000006</v>
      </c>
      <c r="C121" s="47">
        <v>9.1</v>
      </c>
      <c r="D121" s="35">
        <f>E120+0.000000061</f>
        <v>7.0168137037037055E-4</v>
      </c>
      <c r="E121" s="48">
        <v>7.0266203703703723E-4</v>
      </c>
      <c r="F121" s="26">
        <v>181</v>
      </c>
      <c r="G121" s="25">
        <f t="shared" si="7"/>
        <v>389</v>
      </c>
      <c r="H121" s="24">
        <v>8.36</v>
      </c>
      <c r="I121" s="24">
        <v>35.090000000000003</v>
      </c>
      <c r="J121" s="26">
        <v>119</v>
      </c>
    </row>
    <row r="122" spans="2:10">
      <c r="B122" s="32">
        <f t="shared" si="6"/>
        <v>9.1051000000000002</v>
      </c>
      <c r="C122" s="47">
        <v>9.1199999999999992</v>
      </c>
      <c r="D122" s="35">
        <f t="shared" si="8"/>
        <v>7.0272303703703722E-4</v>
      </c>
      <c r="E122" s="48">
        <v>7.0370370370370389E-4</v>
      </c>
      <c r="F122" s="26">
        <v>180</v>
      </c>
      <c r="G122" s="25">
        <v>390</v>
      </c>
      <c r="H122" s="24">
        <v>8.4</v>
      </c>
      <c r="I122" s="24">
        <v>35.32</v>
      </c>
      <c r="J122" s="26">
        <v>120</v>
      </c>
    </row>
    <row r="123" spans="2:10">
      <c r="B123" s="32">
        <f t="shared" si="6"/>
        <v>9.1250999999999998</v>
      </c>
      <c r="C123" s="47">
        <v>9.14</v>
      </c>
      <c r="D123" s="35">
        <f t="shared" si="8"/>
        <v>7.0376470370370388E-4</v>
      </c>
      <c r="E123" s="48">
        <v>7.0474537037037055E-4</v>
      </c>
      <c r="F123" s="26">
        <v>179</v>
      </c>
      <c r="G123" s="25">
        <f t="shared" si="7"/>
        <v>392</v>
      </c>
      <c r="H123" s="24">
        <v>8.44</v>
      </c>
      <c r="I123" s="24">
        <v>35.549999999999997</v>
      </c>
      <c r="J123" s="26">
        <v>121</v>
      </c>
    </row>
    <row r="124" spans="2:10">
      <c r="B124" s="32">
        <f t="shared" si="6"/>
        <v>9.1451000000000011</v>
      </c>
      <c r="C124" s="47">
        <v>9.16</v>
      </c>
      <c r="D124" s="35">
        <f t="shared" si="8"/>
        <v>7.0480637037037054E-4</v>
      </c>
      <c r="E124" s="48">
        <v>7.0578703703703721E-4</v>
      </c>
      <c r="F124" s="26">
        <v>178</v>
      </c>
      <c r="G124" s="25">
        <v>393</v>
      </c>
      <c r="H124" s="24">
        <v>8.48</v>
      </c>
      <c r="I124" s="24">
        <v>35.78</v>
      </c>
      <c r="J124" s="26">
        <v>122</v>
      </c>
    </row>
    <row r="125" spans="2:10">
      <c r="B125" s="32">
        <f t="shared" si="6"/>
        <v>9.1651000000000007</v>
      </c>
      <c r="C125" s="47">
        <v>9.18</v>
      </c>
      <c r="D125" s="35">
        <f t="shared" si="8"/>
        <v>7.058480370370372E-4</v>
      </c>
      <c r="E125" s="48">
        <v>7.0682870370370387E-4</v>
      </c>
      <c r="F125" s="26">
        <v>177</v>
      </c>
      <c r="G125" s="25">
        <f t="shared" si="7"/>
        <v>395</v>
      </c>
      <c r="H125" s="24">
        <v>8.52</v>
      </c>
      <c r="I125" s="24">
        <v>36.020000000000003</v>
      </c>
      <c r="J125" s="26">
        <v>123</v>
      </c>
    </row>
    <row r="126" spans="2:10">
      <c r="B126" s="32">
        <f t="shared" si="6"/>
        <v>9.1851000000000003</v>
      </c>
      <c r="C126" s="47">
        <v>9.1999999999999993</v>
      </c>
      <c r="D126" s="35">
        <f t="shared" si="8"/>
        <v>7.0688970370370386E-4</v>
      </c>
      <c r="E126" s="48">
        <v>7.0787037037037053E-4</v>
      </c>
      <c r="F126" s="26">
        <v>176</v>
      </c>
      <c r="G126" s="25">
        <v>396</v>
      </c>
      <c r="H126" s="24">
        <v>8.56</v>
      </c>
      <c r="I126" s="24">
        <v>36.25</v>
      </c>
      <c r="J126" s="26">
        <v>124</v>
      </c>
    </row>
    <row r="127" spans="2:10">
      <c r="B127" s="32">
        <f t="shared" si="6"/>
        <v>9.2050999999999998</v>
      </c>
      <c r="C127" s="47">
        <v>9.23</v>
      </c>
      <c r="D127" s="35">
        <f t="shared" si="8"/>
        <v>7.0793137037037052E-4</v>
      </c>
      <c r="E127" s="48">
        <v>7.0891203703703719E-4</v>
      </c>
      <c r="F127" s="26">
        <v>175</v>
      </c>
      <c r="G127" s="25">
        <f t="shared" si="7"/>
        <v>398</v>
      </c>
      <c r="H127" s="24">
        <v>8.6</v>
      </c>
      <c r="I127" s="24">
        <v>36.479999999999997</v>
      </c>
      <c r="J127" s="26">
        <v>125</v>
      </c>
    </row>
    <row r="128" spans="2:10">
      <c r="B128" s="32">
        <f t="shared" si="6"/>
        <v>9.235100000000001</v>
      </c>
      <c r="C128" s="47">
        <v>9.25</v>
      </c>
      <c r="D128" s="35">
        <f t="shared" si="8"/>
        <v>7.0897303703703718E-4</v>
      </c>
      <c r="E128" s="48">
        <v>7.0995370370370385E-4</v>
      </c>
      <c r="F128" s="26">
        <v>174</v>
      </c>
      <c r="G128" s="25">
        <f t="shared" si="7"/>
        <v>400</v>
      </c>
      <c r="H128" s="24">
        <v>8.64</v>
      </c>
      <c r="I128" s="24">
        <v>36.71</v>
      </c>
      <c r="J128" s="26">
        <v>126</v>
      </c>
    </row>
    <row r="129" spans="2:10">
      <c r="B129" s="32">
        <f t="shared" si="6"/>
        <v>9.2551000000000005</v>
      </c>
      <c r="C129" s="47">
        <v>9.27</v>
      </c>
      <c r="D129" s="35">
        <f t="shared" si="8"/>
        <v>7.1001470370370384E-4</v>
      </c>
      <c r="E129" s="48">
        <v>7.1099537037037051E-4</v>
      </c>
      <c r="F129" s="26">
        <v>173</v>
      </c>
      <c r="G129" s="25">
        <v>401</v>
      </c>
      <c r="H129" s="24">
        <v>8.68</v>
      </c>
      <c r="I129" s="24">
        <v>36.94</v>
      </c>
      <c r="J129" s="26">
        <v>127</v>
      </c>
    </row>
    <row r="130" spans="2:10">
      <c r="B130" s="32">
        <f t="shared" si="6"/>
        <v>9.2751000000000001</v>
      </c>
      <c r="C130" s="47">
        <v>9.2899999999999991</v>
      </c>
      <c r="D130" s="35">
        <f t="shared" si="8"/>
        <v>7.110563703703705E-4</v>
      </c>
      <c r="E130" s="48">
        <v>7.1203703703703717E-4</v>
      </c>
      <c r="F130" s="26">
        <v>172</v>
      </c>
      <c r="G130" s="25">
        <f t="shared" si="7"/>
        <v>403</v>
      </c>
      <c r="H130" s="24">
        <v>8.7200000000000006</v>
      </c>
      <c r="I130" s="24">
        <v>37.18</v>
      </c>
      <c r="J130" s="26">
        <v>128</v>
      </c>
    </row>
    <row r="131" spans="2:10">
      <c r="B131" s="32">
        <f t="shared" si="6"/>
        <v>9.2950999999999997</v>
      </c>
      <c r="C131" s="47">
        <v>9.31</v>
      </c>
      <c r="D131" s="35">
        <f t="shared" si="8"/>
        <v>7.1209803703703716E-4</v>
      </c>
      <c r="E131" s="48">
        <v>7.1307870370370383E-4</v>
      </c>
      <c r="F131" s="26">
        <v>171</v>
      </c>
      <c r="G131" s="25">
        <v>404</v>
      </c>
      <c r="H131" s="24">
        <v>8.76</v>
      </c>
      <c r="I131" s="24">
        <v>37.409999999999997</v>
      </c>
      <c r="J131" s="26">
        <v>129</v>
      </c>
    </row>
    <row r="132" spans="2:10">
      <c r="B132" s="32">
        <f t="shared" si="6"/>
        <v>9.315100000000001</v>
      </c>
      <c r="C132" s="47">
        <v>9.33</v>
      </c>
      <c r="D132" s="35">
        <f t="shared" si="8"/>
        <v>7.1313970370370382E-4</v>
      </c>
      <c r="E132" s="48">
        <v>7.1412037037037049E-4</v>
      </c>
      <c r="F132" s="26">
        <v>170</v>
      </c>
      <c r="G132" s="25">
        <f t="shared" si="7"/>
        <v>406</v>
      </c>
      <c r="H132" s="24">
        <v>8.8000000000000007</v>
      </c>
      <c r="I132" s="24">
        <v>37.64</v>
      </c>
      <c r="J132" s="26">
        <v>130</v>
      </c>
    </row>
    <row r="133" spans="2:10">
      <c r="B133" s="32">
        <f t="shared" ref="B133:B196" si="9">C132+0.0051</f>
        <v>9.3351000000000006</v>
      </c>
      <c r="C133" s="47">
        <v>9.35</v>
      </c>
      <c r="D133" s="35">
        <f t="shared" si="8"/>
        <v>7.1418137037037048E-4</v>
      </c>
      <c r="E133" s="48">
        <v>7.1516203703703716E-4</v>
      </c>
      <c r="F133" s="26">
        <v>169</v>
      </c>
      <c r="G133" s="25">
        <v>407</v>
      </c>
      <c r="H133" s="24">
        <v>8.84</v>
      </c>
      <c r="I133" s="24">
        <v>37.869999999999997</v>
      </c>
      <c r="J133" s="26">
        <v>131</v>
      </c>
    </row>
    <row r="134" spans="2:10">
      <c r="B134" s="32">
        <f t="shared" si="9"/>
        <v>9.3551000000000002</v>
      </c>
      <c r="C134" s="47">
        <v>9.3699999999999992</v>
      </c>
      <c r="D134" s="35">
        <f t="shared" si="8"/>
        <v>7.1522303703703714E-4</v>
      </c>
      <c r="E134" s="48">
        <v>7.1620370370370382E-4</v>
      </c>
      <c r="F134" s="26">
        <v>168</v>
      </c>
      <c r="G134" s="25">
        <f>G133+2</f>
        <v>409</v>
      </c>
      <c r="H134" s="24">
        <v>8.8800000000000008</v>
      </c>
      <c r="I134" s="24">
        <v>38.1</v>
      </c>
      <c r="J134" s="26">
        <v>132</v>
      </c>
    </row>
    <row r="135" spans="2:10">
      <c r="B135" s="32">
        <f t="shared" si="9"/>
        <v>9.3750999999999998</v>
      </c>
      <c r="C135" s="47">
        <v>9.39</v>
      </c>
      <c r="D135" s="35">
        <f t="shared" si="8"/>
        <v>7.162647037037038E-4</v>
      </c>
      <c r="E135" s="48">
        <v>7.1724537037037048E-4</v>
      </c>
      <c r="F135" s="26">
        <v>167</v>
      </c>
      <c r="G135" s="25">
        <v>410</v>
      </c>
      <c r="H135" s="24">
        <v>8.92</v>
      </c>
      <c r="I135" s="24">
        <v>38.340000000000003</v>
      </c>
      <c r="J135" s="26">
        <v>133</v>
      </c>
    </row>
    <row r="136" spans="2:10">
      <c r="B136" s="32">
        <f t="shared" si="9"/>
        <v>9.3951000000000011</v>
      </c>
      <c r="C136" s="47">
        <v>9.41</v>
      </c>
      <c r="D136" s="35">
        <f t="shared" si="8"/>
        <v>7.1730637037037046E-4</v>
      </c>
      <c r="E136" s="48">
        <v>7.1828703703703714E-4</v>
      </c>
      <c r="F136" s="26">
        <v>166</v>
      </c>
      <c r="G136" s="25">
        <f>G135+2</f>
        <v>412</v>
      </c>
      <c r="H136" s="24">
        <v>8.9600000000000009</v>
      </c>
      <c r="I136" s="24">
        <v>38.57</v>
      </c>
      <c r="J136" s="26">
        <v>134</v>
      </c>
    </row>
    <row r="137" spans="2:10">
      <c r="B137" s="32">
        <f t="shared" si="9"/>
        <v>9.4151000000000007</v>
      </c>
      <c r="C137" s="47">
        <v>9.43</v>
      </c>
      <c r="D137" s="35">
        <f t="shared" si="8"/>
        <v>7.1834803703703712E-4</v>
      </c>
      <c r="E137" s="48">
        <v>7.193287037037038E-4</v>
      </c>
      <c r="F137" s="26">
        <v>165</v>
      </c>
      <c r="G137" s="25">
        <f>G136+2</f>
        <v>414</v>
      </c>
      <c r="H137" s="24">
        <v>9</v>
      </c>
      <c r="I137" s="24">
        <v>38.799999999999997</v>
      </c>
      <c r="J137" s="26">
        <v>135</v>
      </c>
    </row>
    <row r="138" spans="2:10">
      <c r="B138" s="32">
        <f t="shared" si="9"/>
        <v>9.4351000000000003</v>
      </c>
      <c r="C138" s="47">
        <v>9.4499999999999993</v>
      </c>
      <c r="D138" s="35">
        <f t="shared" si="8"/>
        <v>7.1938970370370378E-4</v>
      </c>
      <c r="E138" s="48">
        <v>7.2037037037037046E-4</v>
      </c>
      <c r="F138" s="26">
        <v>164</v>
      </c>
      <c r="G138" s="25">
        <v>415</v>
      </c>
      <c r="H138" s="24">
        <v>9.0399999999999991</v>
      </c>
      <c r="I138" s="24">
        <v>39.03</v>
      </c>
      <c r="J138" s="26">
        <v>136</v>
      </c>
    </row>
    <row r="139" spans="2:10">
      <c r="B139" s="32">
        <f t="shared" si="9"/>
        <v>9.4550999999999998</v>
      </c>
      <c r="C139" s="47">
        <v>9.4700000000000006</v>
      </c>
      <c r="D139" s="35">
        <f t="shared" si="8"/>
        <v>7.2043137037037044E-4</v>
      </c>
      <c r="E139" s="48">
        <v>7.2141203703703712E-4</v>
      </c>
      <c r="F139" s="26">
        <v>163</v>
      </c>
      <c r="G139" s="25">
        <f>G138+2</f>
        <v>417</v>
      </c>
      <c r="H139" s="24">
        <v>9.08</v>
      </c>
      <c r="I139" s="24">
        <v>39.26</v>
      </c>
      <c r="J139" s="26">
        <v>137</v>
      </c>
    </row>
    <row r="140" spans="2:10">
      <c r="B140" s="32">
        <f t="shared" si="9"/>
        <v>9.4751000000000012</v>
      </c>
      <c r="C140" s="47">
        <v>9.49</v>
      </c>
      <c r="D140" s="35">
        <f t="shared" si="8"/>
        <v>7.214730370370371E-4</v>
      </c>
      <c r="E140" s="48">
        <v>7.2245370370370378E-4</v>
      </c>
      <c r="F140" s="26">
        <v>162</v>
      </c>
      <c r="G140" s="25">
        <v>418</v>
      </c>
      <c r="H140" s="24">
        <v>9.1199999999999992</v>
      </c>
      <c r="I140" s="24">
        <v>39.5</v>
      </c>
      <c r="J140" s="26">
        <v>138</v>
      </c>
    </row>
    <row r="141" spans="2:10">
      <c r="B141" s="32">
        <f t="shared" si="9"/>
        <v>9.4951000000000008</v>
      </c>
      <c r="C141" s="47">
        <v>9.51</v>
      </c>
      <c r="D141" s="35">
        <f>E140+0.000000061</f>
        <v>7.2251470370370376E-4</v>
      </c>
      <c r="E141" s="48">
        <v>7.2349537037037044E-4</v>
      </c>
      <c r="F141" s="26">
        <v>161</v>
      </c>
      <c r="G141" s="25">
        <f>G140+2</f>
        <v>420</v>
      </c>
      <c r="H141" s="24">
        <v>9.16</v>
      </c>
      <c r="I141" s="24">
        <v>39.729999999999997</v>
      </c>
      <c r="J141" s="26">
        <v>139</v>
      </c>
    </row>
    <row r="142" spans="2:10">
      <c r="B142" s="32">
        <f t="shared" si="9"/>
        <v>9.5151000000000003</v>
      </c>
      <c r="C142" s="47">
        <v>9.5299999999999994</v>
      </c>
      <c r="D142" s="35">
        <f t="shared" si="8"/>
        <v>7.2355637037037042E-4</v>
      </c>
      <c r="E142" s="48">
        <v>7.245370370370371E-4</v>
      </c>
      <c r="F142" s="26">
        <v>160</v>
      </c>
      <c r="G142" s="25">
        <v>421</v>
      </c>
      <c r="H142" s="24">
        <v>9.1999999999999993</v>
      </c>
      <c r="I142" s="24">
        <v>39.96</v>
      </c>
      <c r="J142" s="26">
        <v>140</v>
      </c>
    </row>
    <row r="143" spans="2:10">
      <c r="B143" s="32">
        <f t="shared" si="9"/>
        <v>9.5350999999999999</v>
      </c>
      <c r="C143" s="47">
        <v>9.5500000000000007</v>
      </c>
      <c r="D143" s="35">
        <f t="shared" si="8"/>
        <v>7.2459803703703708E-4</v>
      </c>
      <c r="E143" s="48">
        <v>7.2557870370370376E-4</v>
      </c>
      <c r="F143" s="26">
        <v>159</v>
      </c>
      <c r="G143" s="25">
        <f>G142+2</f>
        <v>423</v>
      </c>
      <c r="H143" s="24">
        <v>9.24</v>
      </c>
      <c r="I143" s="24">
        <v>40.19</v>
      </c>
      <c r="J143" s="26">
        <v>141</v>
      </c>
    </row>
    <row r="144" spans="2:10">
      <c r="B144" s="32">
        <f t="shared" si="9"/>
        <v>9.5551000000000013</v>
      </c>
      <c r="C144" s="47">
        <v>9.58</v>
      </c>
      <c r="D144" s="35">
        <f t="shared" si="8"/>
        <v>7.2563970370370374E-4</v>
      </c>
      <c r="E144" s="48">
        <v>7.2662037037037042E-4</v>
      </c>
      <c r="F144" s="26">
        <v>158</v>
      </c>
      <c r="G144" s="25">
        <f>G143+2</f>
        <v>425</v>
      </c>
      <c r="H144" s="24">
        <v>9.2799999999999994</v>
      </c>
      <c r="I144" s="24">
        <v>40.42</v>
      </c>
      <c r="J144" s="26">
        <v>142</v>
      </c>
    </row>
    <row r="145" spans="2:10">
      <c r="B145" s="32">
        <f t="shared" si="9"/>
        <v>9.5851000000000006</v>
      </c>
      <c r="C145" s="47">
        <v>9.6</v>
      </c>
      <c r="D145" s="35">
        <f t="shared" si="8"/>
        <v>7.266813703703704E-4</v>
      </c>
      <c r="E145" s="48">
        <v>7.2766203703703708E-4</v>
      </c>
      <c r="F145" s="26">
        <v>157</v>
      </c>
      <c r="G145" s="25">
        <v>426</v>
      </c>
      <c r="H145" s="24">
        <v>9.32</v>
      </c>
      <c r="I145" s="24">
        <v>40.659999999999997</v>
      </c>
      <c r="J145" s="26">
        <v>143</v>
      </c>
    </row>
    <row r="146" spans="2:10">
      <c r="B146" s="32">
        <f t="shared" si="9"/>
        <v>9.6051000000000002</v>
      </c>
      <c r="C146" s="47">
        <v>9.6199999999999992</v>
      </c>
      <c r="D146" s="35">
        <f t="shared" si="8"/>
        <v>7.2772303703703706E-4</v>
      </c>
      <c r="E146" s="48">
        <v>7.2870370370370374E-4</v>
      </c>
      <c r="F146" s="26">
        <v>156</v>
      </c>
      <c r="G146" s="25">
        <f>G145+2</f>
        <v>428</v>
      </c>
      <c r="H146" s="24">
        <v>9.36</v>
      </c>
      <c r="I146" s="24">
        <v>40.89</v>
      </c>
      <c r="J146" s="26">
        <v>144</v>
      </c>
    </row>
    <row r="147" spans="2:10">
      <c r="B147" s="32">
        <f t="shared" si="9"/>
        <v>9.6250999999999998</v>
      </c>
      <c r="C147" s="47">
        <v>9.64</v>
      </c>
      <c r="D147" s="35">
        <f t="shared" si="8"/>
        <v>7.2876470370370372E-4</v>
      </c>
      <c r="E147" s="48">
        <v>7.297453703703704E-4</v>
      </c>
      <c r="F147" s="26">
        <v>155</v>
      </c>
      <c r="G147" s="25">
        <v>429</v>
      </c>
      <c r="H147" s="24">
        <v>9.4</v>
      </c>
      <c r="I147" s="24">
        <v>41.12</v>
      </c>
      <c r="J147" s="26">
        <v>145</v>
      </c>
    </row>
    <row r="148" spans="2:10">
      <c r="B148" s="32">
        <f t="shared" si="9"/>
        <v>9.6451000000000011</v>
      </c>
      <c r="C148" s="47">
        <v>9.66</v>
      </c>
      <c r="D148" s="35">
        <f t="shared" si="8"/>
        <v>7.2980637037037038E-4</v>
      </c>
      <c r="E148" s="48">
        <v>7.3078703703703706E-4</v>
      </c>
      <c r="F148" s="26">
        <v>154</v>
      </c>
      <c r="G148" s="25">
        <f>G147+2</f>
        <v>431</v>
      </c>
      <c r="H148" s="24">
        <v>9.44</v>
      </c>
      <c r="I148" s="24">
        <v>41.35</v>
      </c>
      <c r="J148" s="26">
        <v>146</v>
      </c>
    </row>
    <row r="149" spans="2:10">
      <c r="B149" s="32">
        <f t="shared" si="9"/>
        <v>9.6651000000000007</v>
      </c>
      <c r="C149" s="47">
        <v>9.68</v>
      </c>
      <c r="D149" s="35">
        <f t="shared" ref="D149:D172" si="10">E148+0.000000061</f>
        <v>7.3084803703703705E-4</v>
      </c>
      <c r="E149" s="48">
        <v>7.3182870370370372E-4</v>
      </c>
      <c r="F149" s="26">
        <v>153</v>
      </c>
      <c r="G149" s="25">
        <v>432</v>
      </c>
      <c r="H149" s="24">
        <v>9.48</v>
      </c>
      <c r="I149" s="24">
        <v>41.58</v>
      </c>
      <c r="J149" s="26">
        <v>147</v>
      </c>
    </row>
    <row r="150" spans="2:10">
      <c r="B150" s="32">
        <f t="shared" si="9"/>
        <v>9.6851000000000003</v>
      </c>
      <c r="C150" s="47">
        <v>9.6999999999999993</v>
      </c>
      <c r="D150" s="35">
        <f t="shared" si="10"/>
        <v>7.3188970370370371E-4</v>
      </c>
      <c r="E150" s="48">
        <v>7.3287037037037038E-4</v>
      </c>
      <c r="F150" s="26">
        <v>152</v>
      </c>
      <c r="G150" s="25">
        <f>G149+2</f>
        <v>434</v>
      </c>
      <c r="H150" s="24">
        <v>9.52</v>
      </c>
      <c r="I150" s="24">
        <v>41.82</v>
      </c>
      <c r="J150" s="26">
        <v>148</v>
      </c>
    </row>
    <row r="151" spans="2:10">
      <c r="B151" s="32">
        <f t="shared" si="9"/>
        <v>9.7050999999999998</v>
      </c>
      <c r="C151" s="47">
        <v>9.7200000000000006</v>
      </c>
      <c r="D151" s="35">
        <f t="shared" si="10"/>
        <v>7.3293137037037037E-4</v>
      </c>
      <c r="E151" s="48">
        <v>7.3391203703703704E-4</v>
      </c>
      <c r="F151" s="26">
        <v>151</v>
      </c>
      <c r="G151" s="25">
        <v>435</v>
      </c>
      <c r="H151" s="24">
        <v>9.56</v>
      </c>
      <c r="I151" s="24">
        <v>42.05</v>
      </c>
      <c r="J151" s="26">
        <v>149</v>
      </c>
    </row>
    <row r="152" spans="2:10">
      <c r="B152" s="32">
        <f t="shared" si="9"/>
        <v>9.7251000000000012</v>
      </c>
      <c r="C152" s="45">
        <v>9.74</v>
      </c>
      <c r="D152" s="35">
        <f t="shared" si="10"/>
        <v>7.3397303703703703E-4</v>
      </c>
      <c r="E152" s="49">
        <v>7.349537037037037E-4</v>
      </c>
      <c r="F152" s="22">
        <v>150</v>
      </c>
      <c r="G152" s="34">
        <f>G151+2</f>
        <v>437</v>
      </c>
      <c r="H152" s="33">
        <v>9.6</v>
      </c>
      <c r="I152" s="23">
        <v>42.28</v>
      </c>
      <c r="J152" s="22">
        <v>150</v>
      </c>
    </row>
    <row r="153" spans="2:10">
      <c r="B153" s="32">
        <f t="shared" si="9"/>
        <v>9.7451000000000008</v>
      </c>
      <c r="C153" s="47">
        <v>9.76</v>
      </c>
      <c r="D153" s="35">
        <f t="shared" si="10"/>
        <v>7.3501470370370369E-4</v>
      </c>
      <c r="E153" s="48">
        <v>7.3611111111111132E-4</v>
      </c>
      <c r="F153" s="26">
        <v>149</v>
      </c>
      <c r="G153" s="25">
        <v>438</v>
      </c>
      <c r="H153" s="24">
        <v>9.64</v>
      </c>
      <c r="I153" s="24">
        <v>42.49</v>
      </c>
      <c r="J153" s="26">
        <v>151</v>
      </c>
    </row>
    <row r="154" spans="2:10">
      <c r="B154" s="32">
        <f t="shared" si="9"/>
        <v>9.7651000000000003</v>
      </c>
      <c r="C154" s="47">
        <v>9.7899999999999991</v>
      </c>
      <c r="D154" s="35">
        <f t="shared" si="10"/>
        <v>7.361721111111113E-4</v>
      </c>
      <c r="E154" s="48">
        <v>7.3726851851851872E-4</v>
      </c>
      <c r="F154" s="26">
        <v>148</v>
      </c>
      <c r="G154" s="25">
        <f>G153+2</f>
        <v>440</v>
      </c>
      <c r="H154" s="24">
        <v>9.67</v>
      </c>
      <c r="I154" s="24">
        <v>42.7</v>
      </c>
      <c r="J154" s="26">
        <v>152</v>
      </c>
    </row>
    <row r="155" spans="2:10">
      <c r="B155" s="32">
        <f t="shared" si="9"/>
        <v>9.7950999999999997</v>
      </c>
      <c r="C155" s="47">
        <v>9.81</v>
      </c>
      <c r="D155" s="35">
        <f t="shared" si="10"/>
        <v>7.373295185185187E-4</v>
      </c>
      <c r="E155" s="48">
        <v>7.3842592592592612E-4</v>
      </c>
      <c r="F155" s="26">
        <v>147</v>
      </c>
      <c r="G155" s="25">
        <v>441</v>
      </c>
      <c r="H155" s="24">
        <v>9.7100000000000009</v>
      </c>
      <c r="I155" s="24">
        <v>42.91</v>
      </c>
      <c r="J155" s="26">
        <v>153</v>
      </c>
    </row>
    <row r="156" spans="2:10">
      <c r="B156" s="32">
        <f t="shared" si="9"/>
        <v>9.815100000000001</v>
      </c>
      <c r="C156" s="47">
        <v>9.83</v>
      </c>
      <c r="D156" s="35">
        <f t="shared" si="10"/>
        <v>7.384869259259261E-4</v>
      </c>
      <c r="E156" s="48">
        <v>7.3958333333333352E-4</v>
      </c>
      <c r="F156" s="26">
        <v>146</v>
      </c>
      <c r="G156" s="25">
        <f>G155+2</f>
        <v>443</v>
      </c>
      <c r="H156" s="24">
        <v>9.74</v>
      </c>
      <c r="I156" s="24">
        <v>43.12</v>
      </c>
      <c r="J156" s="26">
        <v>154</v>
      </c>
    </row>
    <row r="157" spans="2:10">
      <c r="B157" s="32">
        <f t="shared" si="9"/>
        <v>9.8351000000000006</v>
      </c>
      <c r="C157" s="47">
        <v>9.85</v>
      </c>
      <c r="D157" s="35">
        <f t="shared" si="10"/>
        <v>7.3964433333333351E-4</v>
      </c>
      <c r="E157" s="48">
        <v>7.4074074074074092E-4</v>
      </c>
      <c r="F157" s="26">
        <v>145</v>
      </c>
      <c r="G157" s="25">
        <v>444</v>
      </c>
      <c r="H157" s="24">
        <v>9.7799999999999994</v>
      </c>
      <c r="I157" s="24">
        <v>43.32</v>
      </c>
      <c r="J157" s="26">
        <v>155</v>
      </c>
    </row>
    <row r="158" spans="2:10">
      <c r="B158" s="32">
        <f t="shared" si="9"/>
        <v>9.8551000000000002</v>
      </c>
      <c r="C158" s="47">
        <v>9.8800000000000008</v>
      </c>
      <c r="D158" s="35">
        <f t="shared" si="10"/>
        <v>7.4080174074074091E-4</v>
      </c>
      <c r="E158" s="48">
        <v>7.4189814814814832E-4</v>
      </c>
      <c r="F158" s="26">
        <v>144</v>
      </c>
      <c r="G158" s="25">
        <v>445</v>
      </c>
      <c r="H158" s="24">
        <v>9.82</v>
      </c>
      <c r="I158" s="24">
        <v>43.53</v>
      </c>
      <c r="J158" s="26">
        <v>156</v>
      </c>
    </row>
    <row r="159" spans="2:10">
      <c r="B159" s="32">
        <f t="shared" si="9"/>
        <v>9.8851000000000013</v>
      </c>
      <c r="C159" s="47">
        <v>9.9</v>
      </c>
      <c r="D159" s="35">
        <f t="shared" si="10"/>
        <v>7.4195914814814831E-4</v>
      </c>
      <c r="E159" s="48">
        <v>7.4305555555555572E-4</v>
      </c>
      <c r="F159" s="26">
        <v>143</v>
      </c>
      <c r="G159" s="25">
        <f>G158+2</f>
        <v>447</v>
      </c>
      <c r="H159" s="24">
        <v>9.85</v>
      </c>
      <c r="I159" s="24">
        <v>43.74</v>
      </c>
      <c r="J159" s="26">
        <v>157</v>
      </c>
    </row>
    <row r="160" spans="2:10">
      <c r="B160" s="32">
        <f t="shared" si="9"/>
        <v>9.9051000000000009</v>
      </c>
      <c r="C160" s="47">
        <v>9.92</v>
      </c>
      <c r="D160" s="35">
        <f t="shared" si="10"/>
        <v>7.4311655555555571E-4</v>
      </c>
      <c r="E160" s="48">
        <v>7.4421296296296312E-4</v>
      </c>
      <c r="F160" s="26">
        <v>142</v>
      </c>
      <c r="G160" s="25">
        <v>448</v>
      </c>
      <c r="H160" s="24">
        <v>9.89</v>
      </c>
      <c r="I160" s="24">
        <v>43.95</v>
      </c>
      <c r="J160" s="26">
        <v>158</v>
      </c>
    </row>
    <row r="161" spans="2:10">
      <c r="B161" s="32">
        <f t="shared" si="9"/>
        <v>9.9251000000000005</v>
      </c>
      <c r="C161" s="47">
        <v>9.9499999999999993</v>
      </c>
      <c r="D161" s="35">
        <f t="shared" si="10"/>
        <v>7.4427396296296311E-4</v>
      </c>
      <c r="E161" s="48">
        <v>7.4537037037037052E-4</v>
      </c>
      <c r="F161" s="26">
        <v>141</v>
      </c>
      <c r="G161" s="25">
        <f>G160+2</f>
        <v>450</v>
      </c>
      <c r="H161" s="24">
        <v>9.92</v>
      </c>
      <c r="I161" s="24">
        <v>44.16</v>
      </c>
      <c r="J161" s="26">
        <v>159</v>
      </c>
    </row>
    <row r="162" spans="2:10">
      <c r="B162" s="32">
        <f t="shared" si="9"/>
        <v>9.9550999999999998</v>
      </c>
      <c r="C162" s="47">
        <v>9.9700000000000006</v>
      </c>
      <c r="D162" s="35">
        <f t="shared" si="10"/>
        <v>7.4543137037037051E-4</v>
      </c>
      <c r="E162" s="48">
        <v>7.4652777777777792E-4</v>
      </c>
      <c r="F162" s="26">
        <v>140</v>
      </c>
      <c r="G162" s="25">
        <v>451</v>
      </c>
      <c r="H162" s="24">
        <v>9.9600000000000009</v>
      </c>
      <c r="I162" s="24">
        <v>44.37</v>
      </c>
      <c r="J162" s="26">
        <v>160</v>
      </c>
    </row>
    <row r="163" spans="2:10">
      <c r="B163" s="32">
        <f t="shared" si="9"/>
        <v>9.9751000000000012</v>
      </c>
      <c r="C163" s="47">
        <v>9.99</v>
      </c>
      <c r="D163" s="35">
        <f t="shared" si="10"/>
        <v>7.4658877777777791E-4</v>
      </c>
      <c r="E163" s="48">
        <v>7.4768518518518532E-4</v>
      </c>
      <c r="F163" s="26">
        <v>139</v>
      </c>
      <c r="G163" s="25">
        <v>452</v>
      </c>
      <c r="H163" s="24">
        <v>10</v>
      </c>
      <c r="I163" s="24">
        <v>44.58</v>
      </c>
      <c r="J163" s="26">
        <v>161</v>
      </c>
    </row>
    <row r="164" spans="2:10">
      <c r="B164" s="32">
        <f t="shared" si="9"/>
        <v>9.9951000000000008</v>
      </c>
      <c r="C164" s="47">
        <v>10.01</v>
      </c>
      <c r="D164" s="35">
        <f t="shared" si="10"/>
        <v>7.4774618518518531E-4</v>
      </c>
      <c r="E164" s="48">
        <v>7.4884259259259272E-4</v>
      </c>
      <c r="F164" s="26">
        <v>138</v>
      </c>
      <c r="G164" s="25">
        <f>G163+2</f>
        <v>454</v>
      </c>
      <c r="H164" s="24">
        <v>10.029999999999999</v>
      </c>
      <c r="I164" s="24">
        <v>44.79</v>
      </c>
      <c r="J164" s="26">
        <v>162</v>
      </c>
    </row>
    <row r="165" spans="2:10">
      <c r="B165" s="32">
        <f t="shared" si="9"/>
        <v>10.0151</v>
      </c>
      <c r="C165" s="47">
        <v>10.039999999999999</v>
      </c>
      <c r="D165" s="35">
        <f t="shared" si="10"/>
        <v>7.4890359259259271E-4</v>
      </c>
      <c r="E165" s="48">
        <v>7.5000000000000012E-4</v>
      </c>
      <c r="F165" s="26">
        <v>137</v>
      </c>
      <c r="G165" s="25">
        <v>455</v>
      </c>
      <c r="H165" s="24">
        <v>10.07</v>
      </c>
      <c r="I165" s="24">
        <v>44.99</v>
      </c>
      <c r="J165" s="26">
        <v>163</v>
      </c>
    </row>
    <row r="166" spans="2:10">
      <c r="B166" s="32">
        <f t="shared" si="9"/>
        <v>10.0451</v>
      </c>
      <c r="C166" s="47">
        <v>10.06</v>
      </c>
      <c r="D166" s="35">
        <f t="shared" si="10"/>
        <v>7.5006100000000011E-4</v>
      </c>
      <c r="E166" s="48">
        <v>7.5115740740740752E-4</v>
      </c>
      <c r="F166" s="26">
        <v>136</v>
      </c>
      <c r="G166" s="25">
        <f>G165+2</f>
        <v>457</v>
      </c>
      <c r="H166" s="24">
        <v>10.1</v>
      </c>
      <c r="I166" s="24">
        <v>45.2</v>
      </c>
      <c r="J166" s="26">
        <v>164</v>
      </c>
    </row>
    <row r="167" spans="2:10">
      <c r="B167" s="32">
        <f t="shared" si="9"/>
        <v>10.065100000000001</v>
      </c>
      <c r="C167" s="47">
        <v>10.08</v>
      </c>
      <c r="D167" s="35">
        <f t="shared" si="10"/>
        <v>7.5121840740740751E-4</v>
      </c>
      <c r="E167" s="48">
        <v>7.5231481481481492E-4</v>
      </c>
      <c r="F167" s="26">
        <v>135</v>
      </c>
      <c r="G167" s="25">
        <v>458</v>
      </c>
      <c r="H167" s="24">
        <v>10.14</v>
      </c>
      <c r="I167" s="24">
        <v>45.41</v>
      </c>
      <c r="J167" s="26">
        <v>165</v>
      </c>
    </row>
    <row r="168" spans="2:10">
      <c r="B168" s="32">
        <f t="shared" si="9"/>
        <v>10.085100000000001</v>
      </c>
      <c r="C168" s="47">
        <v>10.1</v>
      </c>
      <c r="D168" s="35">
        <f t="shared" si="10"/>
        <v>7.5237581481481491E-4</v>
      </c>
      <c r="E168" s="48">
        <v>7.5347222222222233E-4</v>
      </c>
      <c r="F168" s="26">
        <v>134</v>
      </c>
      <c r="G168" s="25">
        <v>459</v>
      </c>
      <c r="H168" s="24">
        <v>10.18</v>
      </c>
      <c r="I168" s="24">
        <v>45.62</v>
      </c>
      <c r="J168" s="26">
        <v>166</v>
      </c>
    </row>
    <row r="169" spans="2:10">
      <c r="B169" s="32">
        <f t="shared" si="9"/>
        <v>10.1051</v>
      </c>
      <c r="C169" s="47">
        <v>10.130000000000001</v>
      </c>
      <c r="D169" s="35">
        <f t="shared" si="10"/>
        <v>7.5353322222222231E-4</v>
      </c>
      <c r="E169" s="48">
        <v>7.5462962962962973E-4</v>
      </c>
      <c r="F169" s="26">
        <v>133</v>
      </c>
      <c r="G169" s="25">
        <f>G168+2</f>
        <v>461</v>
      </c>
      <c r="H169" s="24">
        <v>10.210000000000001</v>
      </c>
      <c r="I169" s="24">
        <v>45.83</v>
      </c>
      <c r="J169" s="26">
        <v>167</v>
      </c>
    </row>
    <row r="170" spans="2:10">
      <c r="B170" s="32">
        <f t="shared" si="9"/>
        <v>10.135100000000001</v>
      </c>
      <c r="C170" s="47">
        <v>10.15</v>
      </c>
      <c r="D170" s="35">
        <f t="shared" si="10"/>
        <v>7.5469062962962971E-4</v>
      </c>
      <c r="E170" s="48">
        <v>7.5578703703703713E-4</v>
      </c>
      <c r="F170" s="26">
        <v>132</v>
      </c>
      <c r="G170" s="25">
        <v>462</v>
      </c>
      <c r="H170" s="24">
        <v>10.25</v>
      </c>
      <c r="I170" s="24">
        <v>46.04</v>
      </c>
      <c r="J170" s="26">
        <v>168</v>
      </c>
    </row>
    <row r="171" spans="2:10">
      <c r="B171" s="32">
        <f t="shared" si="9"/>
        <v>10.155100000000001</v>
      </c>
      <c r="C171" s="47">
        <v>10.17</v>
      </c>
      <c r="D171" s="35">
        <f t="shared" si="10"/>
        <v>7.5584803703703711E-4</v>
      </c>
      <c r="E171" s="48">
        <v>7.5694444444444453E-4</v>
      </c>
      <c r="F171" s="26">
        <v>131</v>
      </c>
      <c r="G171" s="25">
        <f>G170+2</f>
        <v>464</v>
      </c>
      <c r="H171" s="24">
        <v>10.28</v>
      </c>
      <c r="I171" s="24">
        <v>46.25</v>
      </c>
      <c r="J171" s="26">
        <v>169</v>
      </c>
    </row>
    <row r="172" spans="2:10">
      <c r="B172" s="32">
        <f t="shared" si="9"/>
        <v>10.1751</v>
      </c>
      <c r="C172" s="47">
        <v>10.199999999999999</v>
      </c>
      <c r="D172" s="35">
        <f t="shared" si="10"/>
        <v>7.5700544444444451E-4</v>
      </c>
      <c r="E172" s="48">
        <v>7.5810185185185193E-4</v>
      </c>
      <c r="F172" s="26">
        <v>130</v>
      </c>
      <c r="G172" s="25">
        <v>465</v>
      </c>
      <c r="H172" s="24">
        <v>10.32</v>
      </c>
      <c r="I172" s="24">
        <v>46.46</v>
      </c>
      <c r="J172" s="26">
        <v>170</v>
      </c>
    </row>
    <row r="173" spans="2:10">
      <c r="B173" s="32">
        <f t="shared" si="9"/>
        <v>10.2051</v>
      </c>
      <c r="C173" s="47">
        <v>10.220000000000001</v>
      </c>
      <c r="D173" s="35">
        <f>E172+0.000000061</f>
        <v>7.5816285185185191E-4</v>
      </c>
      <c r="E173" s="48">
        <v>7.5925925925925933E-4</v>
      </c>
      <c r="F173" s="26">
        <v>129</v>
      </c>
      <c r="G173" s="25">
        <v>466</v>
      </c>
      <c r="H173" s="24">
        <v>10.36</v>
      </c>
      <c r="I173" s="24">
        <v>46.66</v>
      </c>
      <c r="J173" s="26">
        <v>171</v>
      </c>
    </row>
    <row r="174" spans="2:10">
      <c r="B174" s="32">
        <f t="shared" si="9"/>
        <v>10.225100000000001</v>
      </c>
      <c r="C174" s="47">
        <v>10.24</v>
      </c>
      <c r="D174" s="35">
        <f t="shared" ref="D174:D192" si="11">E173+0.000000061</f>
        <v>7.5932025925925931E-4</v>
      </c>
      <c r="E174" s="48">
        <v>7.6041666666666673E-4</v>
      </c>
      <c r="F174" s="26">
        <v>128</v>
      </c>
      <c r="G174" s="25">
        <f>G173+2</f>
        <v>468</v>
      </c>
      <c r="H174" s="24">
        <v>10.39</v>
      </c>
      <c r="I174" s="24">
        <v>46.87</v>
      </c>
      <c r="J174" s="26">
        <v>172</v>
      </c>
    </row>
    <row r="175" spans="2:10">
      <c r="B175" s="32">
        <f t="shared" si="9"/>
        <v>10.245100000000001</v>
      </c>
      <c r="C175" s="47">
        <v>10.26</v>
      </c>
      <c r="D175" s="35">
        <f t="shared" si="11"/>
        <v>7.6047766666666671E-4</v>
      </c>
      <c r="E175" s="48">
        <v>7.6157407407407413E-4</v>
      </c>
      <c r="F175" s="26">
        <v>127</v>
      </c>
      <c r="G175" s="25">
        <v>469</v>
      </c>
      <c r="H175" s="24">
        <v>10.43</v>
      </c>
      <c r="I175" s="24">
        <v>47.08</v>
      </c>
      <c r="J175" s="26">
        <v>173</v>
      </c>
    </row>
    <row r="176" spans="2:10">
      <c r="B176" s="32">
        <f t="shared" si="9"/>
        <v>10.2651</v>
      </c>
      <c r="C176" s="47">
        <v>10.29</v>
      </c>
      <c r="D176" s="35">
        <f t="shared" si="11"/>
        <v>7.6163507407407411E-4</v>
      </c>
      <c r="E176" s="48">
        <v>7.6273148148148153E-4</v>
      </c>
      <c r="F176" s="26">
        <v>126</v>
      </c>
      <c r="G176" s="25">
        <f>G175+2</f>
        <v>471</v>
      </c>
      <c r="H176" s="24">
        <v>10.46</v>
      </c>
      <c r="I176" s="24">
        <v>47.29</v>
      </c>
      <c r="J176" s="26">
        <v>174</v>
      </c>
    </row>
    <row r="177" spans="2:10">
      <c r="B177" s="32">
        <f t="shared" si="9"/>
        <v>10.2951</v>
      </c>
      <c r="C177" s="47">
        <v>10.31</v>
      </c>
      <c r="D177" s="35">
        <f t="shared" si="11"/>
        <v>7.6279248148148151E-4</v>
      </c>
      <c r="E177" s="48">
        <v>7.6388888888888893E-4</v>
      </c>
      <c r="F177" s="26">
        <v>125</v>
      </c>
      <c r="G177" s="25">
        <v>472</v>
      </c>
      <c r="H177" s="24">
        <v>10.5</v>
      </c>
      <c r="I177" s="24">
        <v>47.5</v>
      </c>
      <c r="J177" s="26">
        <v>175</v>
      </c>
    </row>
    <row r="178" spans="2:10">
      <c r="B178" s="32">
        <f t="shared" si="9"/>
        <v>10.315100000000001</v>
      </c>
      <c r="C178" s="47">
        <v>10.33</v>
      </c>
      <c r="D178" s="35">
        <f t="shared" si="11"/>
        <v>7.6394988888888891E-4</v>
      </c>
      <c r="E178" s="48">
        <v>7.6504629629629633E-4</v>
      </c>
      <c r="F178" s="26">
        <v>124</v>
      </c>
      <c r="G178" s="25">
        <f>G177+2</f>
        <v>474</v>
      </c>
      <c r="H178" s="24">
        <v>10.54</v>
      </c>
      <c r="I178" s="24">
        <v>47.71</v>
      </c>
      <c r="J178" s="26">
        <v>176</v>
      </c>
    </row>
    <row r="179" spans="2:10">
      <c r="B179" s="32">
        <f t="shared" si="9"/>
        <v>10.335100000000001</v>
      </c>
      <c r="C179" s="47">
        <v>10.36</v>
      </c>
      <c r="D179" s="35">
        <f t="shared" si="11"/>
        <v>7.6510729629629631E-4</v>
      </c>
      <c r="E179" s="48">
        <v>7.6620370370370373E-4</v>
      </c>
      <c r="F179" s="26">
        <v>123</v>
      </c>
      <c r="G179" s="25">
        <v>475</v>
      </c>
      <c r="H179" s="24">
        <v>10.57</v>
      </c>
      <c r="I179" s="24">
        <v>47.92</v>
      </c>
      <c r="J179" s="26">
        <v>177</v>
      </c>
    </row>
    <row r="180" spans="2:10">
      <c r="B180" s="32">
        <f t="shared" si="9"/>
        <v>10.3651</v>
      </c>
      <c r="C180" s="47">
        <v>10.38</v>
      </c>
      <c r="D180" s="35">
        <f t="shared" si="11"/>
        <v>7.6626470370370371E-4</v>
      </c>
      <c r="E180" s="48">
        <v>7.6736111111111113E-4</v>
      </c>
      <c r="F180" s="26">
        <v>122</v>
      </c>
      <c r="G180" s="25">
        <v>476</v>
      </c>
      <c r="H180" s="24">
        <v>10.61</v>
      </c>
      <c r="I180" s="24">
        <v>48.13</v>
      </c>
      <c r="J180" s="26">
        <v>178</v>
      </c>
    </row>
    <row r="181" spans="2:10">
      <c r="B181" s="32">
        <f t="shared" si="9"/>
        <v>10.385100000000001</v>
      </c>
      <c r="C181" s="47">
        <v>10.4</v>
      </c>
      <c r="D181" s="35">
        <f t="shared" si="11"/>
        <v>7.6742211111111111E-4</v>
      </c>
      <c r="E181" s="48">
        <v>7.6851851851851853E-4</v>
      </c>
      <c r="F181" s="26">
        <v>121</v>
      </c>
      <c r="G181" s="25">
        <f>G180+2</f>
        <v>478</v>
      </c>
      <c r="H181" s="24">
        <v>10.64</v>
      </c>
      <c r="I181" s="24">
        <v>48.34</v>
      </c>
      <c r="J181" s="26">
        <v>179</v>
      </c>
    </row>
    <row r="182" spans="2:10">
      <c r="B182" s="32">
        <f t="shared" si="9"/>
        <v>10.405100000000001</v>
      </c>
      <c r="C182" s="47">
        <v>10.42</v>
      </c>
      <c r="D182" s="35">
        <f t="shared" si="11"/>
        <v>7.6857951851851852E-4</v>
      </c>
      <c r="E182" s="48">
        <v>7.6967592592592593E-4</v>
      </c>
      <c r="F182" s="26">
        <v>120</v>
      </c>
      <c r="G182" s="25">
        <v>479</v>
      </c>
      <c r="H182" s="24">
        <v>10.68</v>
      </c>
      <c r="I182" s="24">
        <v>48.54</v>
      </c>
      <c r="J182" s="26">
        <v>180</v>
      </c>
    </row>
    <row r="183" spans="2:10">
      <c r="B183" s="32">
        <f t="shared" si="9"/>
        <v>10.4251</v>
      </c>
      <c r="C183" s="47">
        <v>10.45</v>
      </c>
      <c r="D183" s="35">
        <f t="shared" si="11"/>
        <v>7.6973692592592592E-4</v>
      </c>
      <c r="E183" s="48">
        <v>7.7083333333333333E-4</v>
      </c>
      <c r="F183" s="26">
        <v>119</v>
      </c>
      <c r="G183" s="25">
        <f>G182+2</f>
        <v>481</v>
      </c>
      <c r="H183" s="24">
        <v>10.72</v>
      </c>
      <c r="I183" s="24">
        <v>48.75</v>
      </c>
      <c r="J183" s="26">
        <v>181</v>
      </c>
    </row>
    <row r="184" spans="2:10">
      <c r="B184" s="32">
        <f t="shared" si="9"/>
        <v>10.4551</v>
      </c>
      <c r="C184" s="47">
        <v>10.47</v>
      </c>
      <c r="D184" s="35">
        <f t="shared" si="11"/>
        <v>7.7089433333333332E-4</v>
      </c>
      <c r="E184" s="48">
        <v>7.7199074074074073E-4</v>
      </c>
      <c r="F184" s="26">
        <v>118</v>
      </c>
      <c r="G184" s="25">
        <v>482</v>
      </c>
      <c r="H184" s="24">
        <v>10.75</v>
      </c>
      <c r="I184" s="24">
        <v>48.96</v>
      </c>
      <c r="J184" s="26">
        <v>182</v>
      </c>
    </row>
    <row r="185" spans="2:10">
      <c r="B185" s="32">
        <f t="shared" si="9"/>
        <v>10.475100000000001</v>
      </c>
      <c r="C185" s="47">
        <v>10.49</v>
      </c>
      <c r="D185" s="35">
        <f t="shared" si="11"/>
        <v>7.7205174074074072E-4</v>
      </c>
      <c r="E185" s="48">
        <v>7.7314814814814813E-4</v>
      </c>
      <c r="F185" s="26">
        <v>117</v>
      </c>
      <c r="G185" s="25">
        <v>483</v>
      </c>
      <c r="H185" s="24">
        <v>10.79</v>
      </c>
      <c r="I185" s="24">
        <v>49.17</v>
      </c>
      <c r="J185" s="26">
        <v>183</v>
      </c>
    </row>
    <row r="186" spans="2:10">
      <c r="B186" s="32">
        <f t="shared" si="9"/>
        <v>10.495100000000001</v>
      </c>
      <c r="C186" s="47">
        <v>10.52</v>
      </c>
      <c r="D186" s="35">
        <f t="shared" si="11"/>
        <v>7.7320914814814812E-4</v>
      </c>
      <c r="E186" s="48">
        <v>7.7430555555555553E-4</v>
      </c>
      <c r="F186" s="26">
        <v>116</v>
      </c>
      <c r="G186" s="25">
        <f>G185+2</f>
        <v>485</v>
      </c>
      <c r="H186" s="24">
        <v>10.82</v>
      </c>
      <c r="I186" s="24">
        <v>49.38</v>
      </c>
      <c r="J186" s="26">
        <v>184</v>
      </c>
    </row>
    <row r="187" spans="2:10">
      <c r="B187" s="32">
        <f t="shared" si="9"/>
        <v>10.5251</v>
      </c>
      <c r="C187" s="47">
        <v>10.54</v>
      </c>
      <c r="D187" s="35">
        <f t="shared" si="11"/>
        <v>7.7436655555555552E-4</v>
      </c>
      <c r="E187" s="48">
        <v>7.7546296296296293E-4</v>
      </c>
      <c r="F187" s="26">
        <v>115</v>
      </c>
      <c r="G187" s="25">
        <v>486</v>
      </c>
      <c r="H187" s="24">
        <v>10.86</v>
      </c>
      <c r="I187" s="24">
        <v>49.59</v>
      </c>
      <c r="J187" s="26">
        <v>185</v>
      </c>
    </row>
    <row r="188" spans="2:10">
      <c r="B188" s="32">
        <f t="shared" si="9"/>
        <v>10.5451</v>
      </c>
      <c r="C188" s="47">
        <v>10.56</v>
      </c>
      <c r="D188" s="35">
        <f t="shared" si="11"/>
        <v>7.7552396296296292E-4</v>
      </c>
      <c r="E188" s="48">
        <v>7.7662037037037033E-4</v>
      </c>
      <c r="F188" s="26">
        <v>114</v>
      </c>
      <c r="G188" s="25">
        <f>G187+2</f>
        <v>488</v>
      </c>
      <c r="H188" s="24">
        <v>10.9</v>
      </c>
      <c r="I188" s="24">
        <v>49.8</v>
      </c>
      <c r="J188" s="26">
        <v>186</v>
      </c>
    </row>
    <row r="189" spans="2:10">
      <c r="B189" s="32">
        <f t="shared" si="9"/>
        <v>10.565100000000001</v>
      </c>
      <c r="C189" s="47">
        <v>10.58</v>
      </c>
      <c r="D189" s="35">
        <f t="shared" si="11"/>
        <v>7.7668137037037032E-4</v>
      </c>
      <c r="E189" s="48">
        <v>7.7777777777777773E-4</v>
      </c>
      <c r="F189" s="26">
        <v>113</v>
      </c>
      <c r="G189" s="25">
        <v>489</v>
      </c>
      <c r="H189" s="24">
        <v>10.93</v>
      </c>
      <c r="I189" s="24">
        <v>50.01</v>
      </c>
      <c r="J189" s="26">
        <v>187</v>
      </c>
    </row>
    <row r="190" spans="2:10">
      <c r="B190" s="32">
        <f t="shared" si="9"/>
        <v>10.585100000000001</v>
      </c>
      <c r="C190" s="47">
        <v>10.61</v>
      </c>
      <c r="D190" s="35">
        <f t="shared" si="11"/>
        <v>7.7783877777777772E-4</v>
      </c>
      <c r="E190" s="48">
        <v>7.7893518518518513E-4</v>
      </c>
      <c r="F190" s="26">
        <v>112</v>
      </c>
      <c r="G190" s="25">
        <v>490</v>
      </c>
      <c r="H190" s="24">
        <v>10.97</v>
      </c>
      <c r="I190" s="24">
        <v>50.21</v>
      </c>
      <c r="J190" s="26">
        <v>188</v>
      </c>
    </row>
    <row r="191" spans="2:10">
      <c r="B191" s="32">
        <f t="shared" si="9"/>
        <v>10.6151</v>
      </c>
      <c r="C191" s="47">
        <v>10.63</v>
      </c>
      <c r="D191" s="35">
        <f t="shared" si="11"/>
        <v>7.7899618518518512E-4</v>
      </c>
      <c r="E191" s="48">
        <v>7.8009259259259253E-4</v>
      </c>
      <c r="F191" s="26">
        <v>111</v>
      </c>
      <c r="G191" s="25">
        <f>G190+2</f>
        <v>492</v>
      </c>
      <c r="H191" s="24">
        <v>11</v>
      </c>
      <c r="I191" s="24">
        <v>50.42</v>
      </c>
      <c r="J191" s="26">
        <v>189</v>
      </c>
    </row>
    <row r="192" spans="2:10">
      <c r="B192" s="32">
        <f t="shared" si="9"/>
        <v>10.635100000000001</v>
      </c>
      <c r="C192" s="47">
        <v>10.65</v>
      </c>
      <c r="D192" s="35">
        <f t="shared" si="11"/>
        <v>7.8015359259259252E-4</v>
      </c>
      <c r="E192" s="48">
        <v>7.8125000000000004E-4</v>
      </c>
      <c r="F192" s="26">
        <v>110</v>
      </c>
      <c r="G192" s="25">
        <v>493</v>
      </c>
      <c r="H192" s="24">
        <v>11.04</v>
      </c>
      <c r="I192" s="24">
        <v>50.63</v>
      </c>
      <c r="J192" s="26">
        <v>190</v>
      </c>
    </row>
    <row r="193" spans="2:10">
      <c r="B193" s="32">
        <f t="shared" si="9"/>
        <v>10.655100000000001</v>
      </c>
      <c r="C193" s="47">
        <v>10.67</v>
      </c>
      <c r="D193" s="35">
        <f>E192+0.000000061</f>
        <v>7.8131100000000003E-4</v>
      </c>
      <c r="E193" s="48">
        <v>7.8240740740740734E-4</v>
      </c>
      <c r="F193" s="26">
        <v>109</v>
      </c>
      <c r="G193" s="25">
        <f>G192+2</f>
        <v>495</v>
      </c>
      <c r="H193" s="24">
        <v>11.08</v>
      </c>
      <c r="I193" s="24">
        <v>50.84</v>
      </c>
      <c r="J193" s="26">
        <v>191</v>
      </c>
    </row>
    <row r="194" spans="2:10">
      <c r="B194" s="32">
        <f t="shared" si="9"/>
        <v>10.6751</v>
      </c>
      <c r="C194" s="47">
        <v>10.7</v>
      </c>
      <c r="D194" s="35">
        <f t="shared" ref="D194:D212" si="12">E193+0.000000061</f>
        <v>7.8246840740740732E-4</v>
      </c>
      <c r="E194" s="48">
        <v>7.8356481481481474E-4</v>
      </c>
      <c r="F194" s="26">
        <v>108</v>
      </c>
      <c r="G194" s="25">
        <v>496</v>
      </c>
      <c r="H194" s="24">
        <v>11.11</v>
      </c>
      <c r="I194" s="24">
        <v>51.05</v>
      </c>
      <c r="J194" s="26">
        <v>192</v>
      </c>
    </row>
    <row r="195" spans="2:10">
      <c r="B195" s="32">
        <f t="shared" si="9"/>
        <v>10.7051</v>
      </c>
      <c r="C195" s="47">
        <v>10.72</v>
      </c>
      <c r="D195" s="35">
        <f t="shared" si="12"/>
        <v>7.8362581481481472E-4</v>
      </c>
      <c r="E195" s="48">
        <v>7.8472222222222214E-4</v>
      </c>
      <c r="F195" s="26">
        <v>107</v>
      </c>
      <c r="G195" s="25">
        <v>497</v>
      </c>
      <c r="H195" s="24">
        <v>11.15</v>
      </c>
      <c r="I195" s="24">
        <v>51.26</v>
      </c>
      <c r="J195" s="26">
        <v>193</v>
      </c>
    </row>
    <row r="196" spans="2:10">
      <c r="B196" s="32">
        <f t="shared" si="9"/>
        <v>10.725100000000001</v>
      </c>
      <c r="C196" s="47">
        <v>10.74</v>
      </c>
      <c r="D196" s="35">
        <f t="shared" si="12"/>
        <v>7.8478322222222212E-4</v>
      </c>
      <c r="E196" s="48">
        <v>7.8587962962962954E-4</v>
      </c>
      <c r="F196" s="26">
        <v>106</v>
      </c>
      <c r="G196" s="25">
        <f>G195+2</f>
        <v>499</v>
      </c>
      <c r="H196" s="24">
        <v>11.18</v>
      </c>
      <c r="I196" s="24">
        <v>51.47</v>
      </c>
      <c r="J196" s="26">
        <v>194</v>
      </c>
    </row>
    <row r="197" spans="2:10">
      <c r="B197" s="32">
        <f t="shared" ref="B197:B260" si="13">C196+0.0051</f>
        <v>10.745100000000001</v>
      </c>
      <c r="C197" s="47">
        <v>10.77</v>
      </c>
      <c r="D197" s="35">
        <f t="shared" si="12"/>
        <v>7.8594062962962952E-4</v>
      </c>
      <c r="E197" s="48">
        <v>7.8703703703703694E-4</v>
      </c>
      <c r="F197" s="26">
        <v>105</v>
      </c>
      <c r="G197" s="25">
        <v>500</v>
      </c>
      <c r="H197" s="24">
        <v>11.22</v>
      </c>
      <c r="I197" s="24">
        <v>51.68</v>
      </c>
      <c r="J197" s="26">
        <v>195</v>
      </c>
    </row>
    <row r="198" spans="2:10">
      <c r="B198" s="32">
        <f t="shared" si="13"/>
        <v>10.7751</v>
      </c>
      <c r="C198" s="47">
        <v>10.79</v>
      </c>
      <c r="D198" s="35">
        <f t="shared" si="12"/>
        <v>7.8709803703703692E-4</v>
      </c>
      <c r="E198" s="48">
        <v>7.8819444444444434E-4</v>
      </c>
      <c r="F198" s="26">
        <v>104</v>
      </c>
      <c r="G198" s="25">
        <f>G197+2</f>
        <v>502</v>
      </c>
      <c r="H198" s="24">
        <v>11.26</v>
      </c>
      <c r="I198" s="24">
        <v>51.88</v>
      </c>
      <c r="J198" s="26">
        <v>196</v>
      </c>
    </row>
    <row r="199" spans="2:10">
      <c r="B199" s="32">
        <f t="shared" si="13"/>
        <v>10.7951</v>
      </c>
      <c r="C199" s="47">
        <v>10.81</v>
      </c>
      <c r="D199" s="35">
        <f t="shared" si="12"/>
        <v>7.8825544444444432E-4</v>
      </c>
      <c r="E199" s="48">
        <v>7.8935185185185174E-4</v>
      </c>
      <c r="F199" s="26">
        <v>103</v>
      </c>
      <c r="G199" s="25">
        <v>503</v>
      </c>
      <c r="H199" s="24">
        <v>11.29</v>
      </c>
      <c r="I199" s="24">
        <v>52.09</v>
      </c>
      <c r="J199" s="26">
        <v>197</v>
      </c>
    </row>
    <row r="200" spans="2:10">
      <c r="B200" s="32">
        <f t="shared" si="13"/>
        <v>10.815100000000001</v>
      </c>
      <c r="C200" s="47">
        <v>10.83</v>
      </c>
      <c r="D200" s="35">
        <f t="shared" si="12"/>
        <v>7.8941285185185172E-4</v>
      </c>
      <c r="E200" s="48">
        <v>7.9050925925925914E-4</v>
      </c>
      <c r="F200" s="26">
        <v>102</v>
      </c>
      <c r="G200" s="25">
        <v>504</v>
      </c>
      <c r="H200" s="24">
        <v>11.33</v>
      </c>
      <c r="I200" s="24">
        <v>52.3</v>
      </c>
      <c r="J200" s="26">
        <v>198</v>
      </c>
    </row>
    <row r="201" spans="2:10">
      <c r="B201" s="32">
        <f t="shared" si="13"/>
        <v>10.835100000000001</v>
      </c>
      <c r="C201" s="47">
        <v>10.86</v>
      </c>
      <c r="D201" s="35">
        <f t="shared" si="12"/>
        <v>7.9057025925925912E-4</v>
      </c>
      <c r="E201" s="48">
        <v>7.9166666666666654E-4</v>
      </c>
      <c r="F201" s="26">
        <v>101</v>
      </c>
      <c r="G201" s="25">
        <f>G200+2</f>
        <v>506</v>
      </c>
      <c r="H201" s="24">
        <v>11.36</v>
      </c>
      <c r="I201" s="24">
        <v>52.51</v>
      </c>
      <c r="J201" s="26">
        <v>199</v>
      </c>
    </row>
    <row r="202" spans="2:10">
      <c r="B202" s="32">
        <f t="shared" si="13"/>
        <v>10.8651</v>
      </c>
      <c r="C202" s="45">
        <v>10.88</v>
      </c>
      <c r="D202" s="35">
        <f t="shared" si="12"/>
        <v>7.9172766666666652E-4</v>
      </c>
      <c r="E202" s="46">
        <v>7.9282407407407394E-4</v>
      </c>
      <c r="F202" s="22">
        <v>100</v>
      </c>
      <c r="G202" s="34">
        <v>507</v>
      </c>
      <c r="H202" s="33">
        <v>11.4</v>
      </c>
      <c r="I202" s="23">
        <v>52.72</v>
      </c>
      <c r="J202" s="22">
        <v>200</v>
      </c>
    </row>
    <row r="203" spans="2:10">
      <c r="B203" s="32">
        <f t="shared" si="13"/>
        <v>10.885100000000001</v>
      </c>
      <c r="C203" s="47">
        <v>10.91</v>
      </c>
      <c r="D203" s="35">
        <f t="shared" si="12"/>
        <v>7.9288507407407392E-4</v>
      </c>
      <c r="E203" s="48">
        <v>7.9409722222222262E-4</v>
      </c>
      <c r="F203" s="26">
        <v>99</v>
      </c>
      <c r="G203" s="25">
        <v>508</v>
      </c>
      <c r="H203" s="24">
        <v>11.43</v>
      </c>
      <c r="I203" s="24">
        <v>52.91</v>
      </c>
      <c r="J203" s="26">
        <v>201</v>
      </c>
    </row>
    <row r="204" spans="2:10">
      <c r="B204" s="32">
        <f t="shared" si="13"/>
        <v>10.915100000000001</v>
      </c>
      <c r="C204" s="47">
        <v>10.93</v>
      </c>
      <c r="D204" s="35">
        <f t="shared" si="12"/>
        <v>7.9415822222222261E-4</v>
      </c>
      <c r="E204" s="48">
        <v>7.9537037037037076E-4</v>
      </c>
      <c r="F204" s="26">
        <v>98</v>
      </c>
      <c r="G204" s="25">
        <f>G203+2</f>
        <v>510</v>
      </c>
      <c r="H204" s="24">
        <v>11.46</v>
      </c>
      <c r="I204" s="24">
        <v>53.09</v>
      </c>
      <c r="J204" s="26">
        <v>202</v>
      </c>
    </row>
    <row r="205" spans="2:10">
      <c r="B205" s="32">
        <f t="shared" si="13"/>
        <v>10.9351</v>
      </c>
      <c r="C205" s="47">
        <v>10.96</v>
      </c>
      <c r="D205" s="35">
        <f t="shared" si="12"/>
        <v>7.9543137037037075E-4</v>
      </c>
      <c r="E205" s="48">
        <v>7.966435185185189E-4</v>
      </c>
      <c r="F205" s="26">
        <v>97</v>
      </c>
      <c r="G205" s="25">
        <v>511</v>
      </c>
      <c r="H205" s="24">
        <v>11.5</v>
      </c>
      <c r="I205" s="24">
        <v>53.28</v>
      </c>
      <c r="J205" s="26">
        <v>203</v>
      </c>
    </row>
    <row r="206" spans="2:10">
      <c r="B206" s="32">
        <f t="shared" si="13"/>
        <v>10.965100000000001</v>
      </c>
      <c r="C206" s="47">
        <v>10.98</v>
      </c>
      <c r="D206" s="35">
        <f t="shared" si="12"/>
        <v>7.9670451851851889E-4</v>
      </c>
      <c r="E206" s="48">
        <v>7.9791666666666704E-4</v>
      </c>
      <c r="F206" s="26">
        <v>96</v>
      </c>
      <c r="G206" s="25">
        <v>512</v>
      </c>
      <c r="H206" s="24">
        <v>11.53</v>
      </c>
      <c r="I206" s="24">
        <v>53.46</v>
      </c>
      <c r="J206" s="26">
        <v>204</v>
      </c>
    </row>
    <row r="207" spans="2:10">
      <c r="B207" s="32">
        <f t="shared" si="13"/>
        <v>10.985100000000001</v>
      </c>
      <c r="C207" s="47">
        <v>11.01</v>
      </c>
      <c r="D207" s="35">
        <f t="shared" si="12"/>
        <v>7.9797766666666703E-4</v>
      </c>
      <c r="E207" s="48">
        <v>7.9918981481481518E-4</v>
      </c>
      <c r="F207" s="26">
        <v>95</v>
      </c>
      <c r="G207" s="25">
        <v>513</v>
      </c>
      <c r="H207" s="24">
        <v>11.56</v>
      </c>
      <c r="I207" s="24">
        <v>53.65</v>
      </c>
      <c r="J207" s="26">
        <v>205</v>
      </c>
    </row>
    <row r="208" spans="2:10">
      <c r="B208" s="32">
        <f t="shared" si="13"/>
        <v>11.0151</v>
      </c>
      <c r="C208" s="47">
        <v>11.03</v>
      </c>
      <c r="D208" s="35">
        <f t="shared" si="12"/>
        <v>7.9925081481481517E-4</v>
      </c>
      <c r="E208" s="48">
        <v>8.0046296296296332E-4</v>
      </c>
      <c r="F208" s="26">
        <v>94</v>
      </c>
      <c r="G208" s="25">
        <v>514</v>
      </c>
      <c r="H208" s="24">
        <v>11.59</v>
      </c>
      <c r="I208" s="24">
        <v>53.83</v>
      </c>
      <c r="J208" s="26">
        <v>206</v>
      </c>
    </row>
    <row r="209" spans="2:10">
      <c r="B209" s="32">
        <f t="shared" si="13"/>
        <v>11.0351</v>
      </c>
      <c r="C209" s="47">
        <v>11.06</v>
      </c>
      <c r="D209" s="35">
        <f t="shared" si="12"/>
        <v>8.0052396296296331E-4</v>
      </c>
      <c r="E209" s="48">
        <v>8.0173611111111146E-4</v>
      </c>
      <c r="F209" s="26">
        <v>93</v>
      </c>
      <c r="G209" s="25">
        <f>G208+2</f>
        <v>516</v>
      </c>
      <c r="H209" s="24">
        <v>11.62</v>
      </c>
      <c r="I209" s="24">
        <v>54.02</v>
      </c>
      <c r="J209" s="26">
        <v>207</v>
      </c>
    </row>
    <row r="210" spans="2:10">
      <c r="B210" s="32">
        <f t="shared" si="13"/>
        <v>11.065100000000001</v>
      </c>
      <c r="C210" s="47">
        <v>11.08</v>
      </c>
      <c r="D210" s="35">
        <f t="shared" si="12"/>
        <v>8.0179711111111145E-4</v>
      </c>
      <c r="E210" s="48">
        <v>8.030092592592596E-4</v>
      </c>
      <c r="F210" s="26">
        <v>92</v>
      </c>
      <c r="G210" s="25">
        <v>517</v>
      </c>
      <c r="H210" s="24">
        <v>11.66</v>
      </c>
      <c r="I210" s="24">
        <v>54.2</v>
      </c>
      <c r="J210" s="26">
        <v>208</v>
      </c>
    </row>
    <row r="211" spans="2:10">
      <c r="B211" s="32">
        <f t="shared" si="13"/>
        <v>11.085100000000001</v>
      </c>
      <c r="C211" s="47">
        <v>11.11</v>
      </c>
      <c r="D211" s="35">
        <f t="shared" si="12"/>
        <v>8.0307025925925959E-4</v>
      </c>
      <c r="E211" s="48">
        <v>8.0428240740740775E-4</v>
      </c>
      <c r="F211" s="26">
        <v>91</v>
      </c>
      <c r="G211" s="25">
        <v>518</v>
      </c>
      <c r="H211" s="24">
        <v>11.69</v>
      </c>
      <c r="I211" s="24">
        <v>54.39</v>
      </c>
      <c r="J211" s="26">
        <v>209</v>
      </c>
    </row>
    <row r="212" spans="2:10">
      <c r="B212" s="32">
        <f t="shared" si="13"/>
        <v>11.1151</v>
      </c>
      <c r="C212" s="47">
        <v>11.13</v>
      </c>
      <c r="D212" s="35">
        <f t="shared" si="12"/>
        <v>8.0434340740740773E-4</v>
      </c>
      <c r="E212" s="48">
        <v>8.0555555555555589E-4</v>
      </c>
      <c r="F212" s="26">
        <v>90</v>
      </c>
      <c r="G212" s="25">
        <v>519</v>
      </c>
      <c r="H212" s="24">
        <v>11.72</v>
      </c>
      <c r="I212" s="24">
        <v>54.58</v>
      </c>
      <c r="J212" s="26">
        <v>210</v>
      </c>
    </row>
    <row r="213" spans="2:10">
      <c r="B213" s="32">
        <f t="shared" si="13"/>
        <v>11.135100000000001</v>
      </c>
      <c r="C213" s="47">
        <v>11.16</v>
      </c>
      <c r="D213" s="35">
        <f>E212+0.000000061</f>
        <v>8.0561655555555587E-4</v>
      </c>
      <c r="E213" s="48">
        <v>8.0682870370370403E-4</v>
      </c>
      <c r="F213" s="26">
        <v>89</v>
      </c>
      <c r="G213" s="25">
        <f>G212+2</f>
        <v>521</v>
      </c>
      <c r="H213" s="24">
        <v>11.75</v>
      </c>
      <c r="I213" s="24">
        <v>54.76</v>
      </c>
      <c r="J213" s="26">
        <v>211</v>
      </c>
    </row>
    <row r="214" spans="2:10">
      <c r="B214" s="32">
        <f t="shared" si="13"/>
        <v>11.165100000000001</v>
      </c>
      <c r="C214" s="47">
        <v>11.18</v>
      </c>
      <c r="D214" s="35">
        <f t="shared" ref="D214:D233" si="14">E213+0.000000061</f>
        <v>8.0688970370370401E-4</v>
      </c>
      <c r="E214" s="48">
        <v>8.0810185185185217E-4</v>
      </c>
      <c r="F214" s="26">
        <v>88</v>
      </c>
      <c r="G214" s="25">
        <v>522</v>
      </c>
      <c r="H214" s="24">
        <v>11.78</v>
      </c>
      <c r="I214" s="24">
        <v>54.95</v>
      </c>
      <c r="J214" s="26">
        <v>212</v>
      </c>
    </row>
    <row r="215" spans="2:10">
      <c r="B215" s="32">
        <f t="shared" si="13"/>
        <v>11.1851</v>
      </c>
      <c r="C215" s="47">
        <v>11.21</v>
      </c>
      <c r="D215" s="35">
        <f t="shared" si="14"/>
        <v>8.0816285185185215E-4</v>
      </c>
      <c r="E215" s="48">
        <v>8.0937500000000031E-4</v>
      </c>
      <c r="F215" s="26">
        <v>87</v>
      </c>
      <c r="G215" s="25">
        <v>523</v>
      </c>
      <c r="H215" s="24">
        <v>11.82</v>
      </c>
      <c r="I215" s="24">
        <v>55.13</v>
      </c>
      <c r="J215" s="26">
        <v>213</v>
      </c>
    </row>
    <row r="216" spans="2:10">
      <c r="B216" s="32">
        <f t="shared" si="13"/>
        <v>11.215100000000001</v>
      </c>
      <c r="C216" s="47">
        <v>11.23</v>
      </c>
      <c r="D216" s="35">
        <f t="shared" si="14"/>
        <v>8.0943600000000029E-4</v>
      </c>
      <c r="E216" s="48">
        <v>8.1064814814814845E-4</v>
      </c>
      <c r="F216" s="26">
        <v>86</v>
      </c>
      <c r="G216" s="25">
        <v>524</v>
      </c>
      <c r="H216" s="24">
        <v>11.85</v>
      </c>
      <c r="I216" s="24">
        <v>55.32</v>
      </c>
      <c r="J216" s="26">
        <v>214</v>
      </c>
    </row>
    <row r="217" spans="2:10">
      <c r="B217" s="32">
        <f t="shared" si="13"/>
        <v>11.235100000000001</v>
      </c>
      <c r="C217" s="47">
        <v>11.26</v>
      </c>
      <c r="D217" s="35">
        <f t="shared" si="14"/>
        <v>8.1070914814814843E-4</v>
      </c>
      <c r="E217" s="48">
        <v>8.1192129629629659E-4</v>
      </c>
      <c r="F217" s="26">
        <v>85</v>
      </c>
      <c r="G217" s="25">
        <f>G216+2</f>
        <v>526</v>
      </c>
      <c r="H217" s="24">
        <v>11.88</v>
      </c>
      <c r="I217" s="24">
        <v>55.5</v>
      </c>
      <c r="J217" s="26">
        <v>215</v>
      </c>
    </row>
    <row r="218" spans="2:10">
      <c r="B218" s="32">
        <f t="shared" si="13"/>
        <v>11.2651</v>
      </c>
      <c r="C218" s="47">
        <v>11.28</v>
      </c>
      <c r="D218" s="35">
        <f t="shared" si="14"/>
        <v>8.1198229629629657E-4</v>
      </c>
      <c r="E218" s="48">
        <v>8.1319444444444473E-4</v>
      </c>
      <c r="F218" s="26">
        <v>84</v>
      </c>
      <c r="G218" s="25">
        <v>527</v>
      </c>
      <c r="H218" s="24">
        <v>11.91</v>
      </c>
      <c r="I218" s="24">
        <v>55.69</v>
      </c>
      <c r="J218" s="26">
        <v>216</v>
      </c>
    </row>
    <row r="219" spans="2:10">
      <c r="B219" s="32">
        <f t="shared" si="13"/>
        <v>11.2851</v>
      </c>
      <c r="C219" s="47">
        <v>11.31</v>
      </c>
      <c r="D219" s="35">
        <f t="shared" si="14"/>
        <v>8.1325544444444471E-4</v>
      </c>
      <c r="E219" s="48">
        <v>8.1446759259259287E-4</v>
      </c>
      <c r="F219" s="26">
        <v>83</v>
      </c>
      <c r="G219" s="25">
        <v>528</v>
      </c>
      <c r="H219" s="24">
        <v>11.94</v>
      </c>
      <c r="I219" s="24">
        <v>55.88</v>
      </c>
      <c r="J219" s="26">
        <v>217</v>
      </c>
    </row>
    <row r="220" spans="2:10">
      <c r="B220" s="32">
        <f t="shared" si="13"/>
        <v>11.315100000000001</v>
      </c>
      <c r="C220" s="47">
        <v>11.33</v>
      </c>
      <c r="D220" s="35">
        <f t="shared" si="14"/>
        <v>8.1452859259259285E-4</v>
      </c>
      <c r="E220" s="48">
        <v>8.1574074074074101E-4</v>
      </c>
      <c r="F220" s="26">
        <v>82</v>
      </c>
      <c r="G220" s="25">
        <v>529</v>
      </c>
      <c r="H220" s="24">
        <v>11.98</v>
      </c>
      <c r="I220" s="24">
        <v>56.06</v>
      </c>
      <c r="J220" s="26">
        <v>218</v>
      </c>
    </row>
    <row r="221" spans="2:10">
      <c r="B221" s="32">
        <f t="shared" si="13"/>
        <v>11.335100000000001</v>
      </c>
      <c r="C221" s="47">
        <v>11.36</v>
      </c>
      <c r="D221" s="35">
        <f t="shared" si="14"/>
        <v>8.1580174074074099E-4</v>
      </c>
      <c r="E221" s="48">
        <v>8.1701388888888915E-4</v>
      </c>
      <c r="F221" s="26">
        <v>81</v>
      </c>
      <c r="G221" s="25">
        <f>G220+2</f>
        <v>531</v>
      </c>
      <c r="H221" s="24">
        <v>12.01</v>
      </c>
      <c r="I221" s="24">
        <v>56.25</v>
      </c>
      <c r="J221" s="26">
        <v>219</v>
      </c>
    </row>
    <row r="222" spans="2:10">
      <c r="B222" s="32">
        <f t="shared" si="13"/>
        <v>11.3651</v>
      </c>
      <c r="C222" s="47">
        <v>11.38</v>
      </c>
      <c r="D222" s="35">
        <f t="shared" si="14"/>
        <v>8.1707488888888913E-4</v>
      </c>
      <c r="E222" s="48">
        <v>8.1828703703703729E-4</v>
      </c>
      <c r="F222" s="26">
        <v>80</v>
      </c>
      <c r="G222" s="25">
        <v>532</v>
      </c>
      <c r="H222" s="24">
        <v>12.04</v>
      </c>
      <c r="I222" s="24">
        <v>56.43</v>
      </c>
      <c r="J222" s="26">
        <v>220</v>
      </c>
    </row>
    <row r="223" spans="2:10">
      <c r="B223" s="32">
        <f t="shared" si="13"/>
        <v>11.385100000000001</v>
      </c>
      <c r="C223" s="47">
        <v>11.41</v>
      </c>
      <c r="D223" s="35">
        <f t="shared" si="14"/>
        <v>8.1834803703703727E-4</v>
      </c>
      <c r="E223" s="48">
        <v>8.1956018518518543E-4</v>
      </c>
      <c r="F223" s="26">
        <v>79</v>
      </c>
      <c r="G223" s="25">
        <v>533</v>
      </c>
      <c r="H223" s="24">
        <v>12.07</v>
      </c>
      <c r="I223" s="24">
        <v>56.62</v>
      </c>
      <c r="J223" s="26">
        <v>221</v>
      </c>
    </row>
    <row r="224" spans="2:10">
      <c r="B224" s="32">
        <f t="shared" si="13"/>
        <v>11.415100000000001</v>
      </c>
      <c r="C224" s="47">
        <v>11.43</v>
      </c>
      <c r="D224" s="35">
        <f t="shared" si="14"/>
        <v>8.1962118518518542E-4</v>
      </c>
      <c r="E224" s="48">
        <v>8.2083333333333357E-4</v>
      </c>
      <c r="F224" s="26">
        <v>78</v>
      </c>
      <c r="G224" s="25">
        <v>534</v>
      </c>
      <c r="H224" s="24">
        <v>12.1</v>
      </c>
      <c r="I224" s="24">
        <v>56.8</v>
      </c>
      <c r="J224" s="26">
        <v>222</v>
      </c>
    </row>
    <row r="225" spans="2:10">
      <c r="B225" s="32">
        <f t="shared" si="13"/>
        <v>11.4351</v>
      </c>
      <c r="C225" s="47">
        <v>11.46</v>
      </c>
      <c r="D225" s="35">
        <f t="shared" si="14"/>
        <v>8.2089433333333356E-4</v>
      </c>
      <c r="E225" s="48">
        <v>8.2210648148148171E-4</v>
      </c>
      <c r="F225" s="26">
        <v>77</v>
      </c>
      <c r="G225" s="25">
        <f>G224+2</f>
        <v>536</v>
      </c>
      <c r="H225" s="24">
        <v>12.14</v>
      </c>
      <c r="I225" s="24">
        <v>56.99</v>
      </c>
      <c r="J225" s="26">
        <v>223</v>
      </c>
    </row>
    <row r="226" spans="2:10">
      <c r="B226" s="32">
        <f t="shared" si="13"/>
        <v>11.465100000000001</v>
      </c>
      <c r="C226" s="47">
        <v>11.48</v>
      </c>
      <c r="D226" s="35">
        <f t="shared" si="14"/>
        <v>8.221674814814817E-4</v>
      </c>
      <c r="E226" s="48">
        <v>8.2337962962962985E-4</v>
      </c>
      <c r="F226" s="26">
        <v>76</v>
      </c>
      <c r="G226" s="25">
        <v>537</v>
      </c>
      <c r="H226" s="24">
        <v>12.17</v>
      </c>
      <c r="I226" s="24">
        <v>57.17</v>
      </c>
      <c r="J226" s="26">
        <v>224</v>
      </c>
    </row>
    <row r="227" spans="2:10">
      <c r="B227" s="32">
        <f t="shared" si="13"/>
        <v>11.485100000000001</v>
      </c>
      <c r="C227" s="47">
        <v>11.51</v>
      </c>
      <c r="D227" s="35">
        <f t="shared" si="14"/>
        <v>8.2344062962962984E-4</v>
      </c>
      <c r="E227" s="48">
        <v>8.2465277777777799E-4</v>
      </c>
      <c r="F227" s="26">
        <v>75</v>
      </c>
      <c r="G227" s="25">
        <v>538</v>
      </c>
      <c r="H227" s="24">
        <v>12.2</v>
      </c>
      <c r="I227" s="24">
        <v>57.36</v>
      </c>
      <c r="J227" s="26">
        <v>225</v>
      </c>
    </row>
    <row r="228" spans="2:10">
      <c r="B228" s="32">
        <f t="shared" si="13"/>
        <v>11.5151</v>
      </c>
      <c r="C228" s="47">
        <v>11.53</v>
      </c>
      <c r="D228" s="35">
        <f t="shared" si="14"/>
        <v>8.2471377777777798E-4</v>
      </c>
      <c r="E228" s="48">
        <v>8.2592592592592613E-4</v>
      </c>
      <c r="F228" s="26">
        <v>74</v>
      </c>
      <c r="G228" s="25">
        <v>539</v>
      </c>
      <c r="H228" s="24">
        <v>12.23</v>
      </c>
      <c r="I228" s="24">
        <v>57.55</v>
      </c>
      <c r="J228" s="26">
        <v>226</v>
      </c>
    </row>
    <row r="229" spans="2:10">
      <c r="B229" s="32">
        <f t="shared" si="13"/>
        <v>11.5351</v>
      </c>
      <c r="C229" s="47">
        <v>11.56</v>
      </c>
      <c r="D229" s="35">
        <f t="shared" si="14"/>
        <v>8.2598692592592612E-4</v>
      </c>
      <c r="E229" s="48">
        <v>8.2719907407407427E-4</v>
      </c>
      <c r="F229" s="26">
        <v>73</v>
      </c>
      <c r="G229" s="25">
        <f>G228+2</f>
        <v>541</v>
      </c>
      <c r="H229" s="24">
        <v>12.26</v>
      </c>
      <c r="I229" s="24">
        <v>57.73</v>
      </c>
      <c r="J229" s="26">
        <v>227</v>
      </c>
    </row>
    <row r="230" spans="2:10">
      <c r="B230" s="32">
        <f t="shared" si="13"/>
        <v>11.565100000000001</v>
      </c>
      <c r="C230" s="47">
        <v>11.58</v>
      </c>
      <c r="D230" s="35">
        <f t="shared" si="14"/>
        <v>8.2726007407407426E-4</v>
      </c>
      <c r="E230" s="48">
        <v>8.2847222222222241E-4</v>
      </c>
      <c r="F230" s="26">
        <v>72</v>
      </c>
      <c r="G230" s="25">
        <v>542</v>
      </c>
      <c r="H230" s="24">
        <v>12.3</v>
      </c>
      <c r="I230" s="24">
        <v>57.92</v>
      </c>
      <c r="J230" s="26">
        <v>228</v>
      </c>
    </row>
    <row r="231" spans="2:10">
      <c r="B231" s="32">
        <f t="shared" si="13"/>
        <v>11.585100000000001</v>
      </c>
      <c r="C231" s="47">
        <v>11.61</v>
      </c>
      <c r="D231" s="35">
        <f t="shared" si="14"/>
        <v>8.285332222222224E-4</v>
      </c>
      <c r="E231" s="48">
        <v>8.2974537037037055E-4</v>
      </c>
      <c r="F231" s="26">
        <v>71</v>
      </c>
      <c r="G231" s="25">
        <v>543</v>
      </c>
      <c r="H231" s="24">
        <v>12.33</v>
      </c>
      <c r="I231" s="24">
        <v>58.1</v>
      </c>
      <c r="J231" s="26">
        <v>229</v>
      </c>
    </row>
    <row r="232" spans="2:10">
      <c r="B232" s="32">
        <f t="shared" si="13"/>
        <v>11.6151</v>
      </c>
      <c r="C232" s="47">
        <v>11.63</v>
      </c>
      <c r="D232" s="35">
        <f t="shared" si="14"/>
        <v>8.2980637037037054E-4</v>
      </c>
      <c r="E232" s="48">
        <v>8.3101851851851869E-4</v>
      </c>
      <c r="F232" s="26">
        <v>70</v>
      </c>
      <c r="G232" s="25">
        <v>544</v>
      </c>
      <c r="H232" s="24">
        <v>12.36</v>
      </c>
      <c r="I232" s="24">
        <v>58.29</v>
      </c>
      <c r="J232" s="26">
        <v>230</v>
      </c>
    </row>
    <row r="233" spans="2:10">
      <c r="B233" s="32">
        <f t="shared" si="13"/>
        <v>11.635100000000001</v>
      </c>
      <c r="C233" s="47">
        <v>11.66</v>
      </c>
      <c r="D233" s="35">
        <f t="shared" si="14"/>
        <v>8.3107951851851868E-4</v>
      </c>
      <c r="E233" s="48">
        <v>8.3229166666666683E-4</v>
      </c>
      <c r="F233" s="26">
        <v>69</v>
      </c>
      <c r="G233" s="25">
        <f>G232+2</f>
        <v>546</v>
      </c>
      <c r="H233" s="24">
        <v>12.39</v>
      </c>
      <c r="I233" s="24">
        <v>58.47</v>
      </c>
      <c r="J233" s="26">
        <v>231</v>
      </c>
    </row>
    <row r="234" spans="2:10">
      <c r="B234" s="32">
        <f t="shared" si="13"/>
        <v>11.665100000000001</v>
      </c>
      <c r="C234" s="47">
        <v>11.68</v>
      </c>
      <c r="D234" s="35">
        <f>E233+0.000000061</f>
        <v>8.3235266666666682E-4</v>
      </c>
      <c r="E234" s="48">
        <v>8.3356481481481498E-4</v>
      </c>
      <c r="F234" s="26">
        <v>68</v>
      </c>
      <c r="G234" s="25">
        <v>547</v>
      </c>
      <c r="H234" s="24">
        <v>12.42</v>
      </c>
      <c r="I234" s="24">
        <v>58.66</v>
      </c>
      <c r="J234" s="26">
        <v>232</v>
      </c>
    </row>
    <row r="235" spans="2:10">
      <c r="B235" s="32">
        <f t="shared" si="13"/>
        <v>11.6851</v>
      </c>
      <c r="C235" s="47">
        <v>11.71</v>
      </c>
      <c r="D235" s="35">
        <f>E234+0.000000061</f>
        <v>8.3362581481481496E-4</v>
      </c>
      <c r="E235" s="48">
        <v>8.3483796296296312E-4</v>
      </c>
      <c r="F235" s="26">
        <v>67</v>
      </c>
      <c r="G235" s="25">
        <v>548</v>
      </c>
      <c r="H235" s="24">
        <v>12.46</v>
      </c>
      <c r="I235" s="24">
        <v>58.84</v>
      </c>
      <c r="J235" s="26">
        <v>233</v>
      </c>
    </row>
    <row r="236" spans="2:10">
      <c r="B236" s="32">
        <f t="shared" si="13"/>
        <v>11.715100000000001</v>
      </c>
      <c r="C236" s="47">
        <v>11.73</v>
      </c>
      <c r="D236" s="35">
        <f t="shared" ref="D236:D255" si="15">E235+0.000000061</f>
        <v>8.348989629629631E-4</v>
      </c>
      <c r="E236" s="48">
        <v>8.3611111111111126E-4</v>
      </c>
      <c r="F236" s="26">
        <v>66</v>
      </c>
      <c r="G236" s="25">
        <v>549</v>
      </c>
      <c r="H236" s="24">
        <v>12.49</v>
      </c>
      <c r="I236" s="24">
        <v>59.03</v>
      </c>
      <c r="J236" s="26">
        <v>234</v>
      </c>
    </row>
    <row r="237" spans="2:10">
      <c r="B237" s="32">
        <f t="shared" si="13"/>
        <v>11.735100000000001</v>
      </c>
      <c r="C237" s="47">
        <v>11.76</v>
      </c>
      <c r="D237" s="35">
        <f t="shared" si="15"/>
        <v>8.3617211111111124E-4</v>
      </c>
      <c r="E237" s="48">
        <v>8.373842592592594E-4</v>
      </c>
      <c r="F237" s="26">
        <v>65</v>
      </c>
      <c r="G237" s="25">
        <f>G236+2</f>
        <v>551</v>
      </c>
      <c r="H237" s="24">
        <v>12.52</v>
      </c>
      <c r="I237" s="24">
        <v>59.22</v>
      </c>
      <c r="J237" s="26">
        <v>235</v>
      </c>
    </row>
    <row r="238" spans="2:10">
      <c r="B238" s="32">
        <f t="shared" si="13"/>
        <v>11.7651</v>
      </c>
      <c r="C238" s="47">
        <v>11.78</v>
      </c>
      <c r="D238" s="35">
        <f t="shared" si="15"/>
        <v>8.3744525925925938E-4</v>
      </c>
      <c r="E238" s="48">
        <v>8.3865740740740754E-4</v>
      </c>
      <c r="F238" s="26">
        <v>64</v>
      </c>
      <c r="G238" s="25">
        <v>552</v>
      </c>
      <c r="H238" s="24">
        <v>12.55</v>
      </c>
      <c r="I238" s="24">
        <v>59.4</v>
      </c>
      <c r="J238" s="26">
        <v>236</v>
      </c>
    </row>
    <row r="239" spans="2:10">
      <c r="B239" s="32">
        <f t="shared" si="13"/>
        <v>11.7851</v>
      </c>
      <c r="C239" s="47">
        <v>11.81</v>
      </c>
      <c r="D239" s="35">
        <f t="shared" si="15"/>
        <v>8.3871840740740752E-4</v>
      </c>
      <c r="E239" s="48">
        <v>8.3993055555555568E-4</v>
      </c>
      <c r="F239" s="26">
        <v>63</v>
      </c>
      <c r="G239" s="25">
        <v>553</v>
      </c>
      <c r="H239" s="24">
        <v>12.58</v>
      </c>
      <c r="I239" s="24">
        <v>59.59</v>
      </c>
      <c r="J239" s="26">
        <v>237</v>
      </c>
    </row>
    <row r="240" spans="2:10">
      <c r="B240" s="32">
        <f t="shared" si="13"/>
        <v>11.815100000000001</v>
      </c>
      <c r="C240" s="47">
        <v>11.83</v>
      </c>
      <c r="D240" s="35">
        <f t="shared" si="15"/>
        <v>8.3999155555555566E-4</v>
      </c>
      <c r="E240" s="48">
        <v>8.4120370370370382E-4</v>
      </c>
      <c r="F240" s="26">
        <v>62</v>
      </c>
      <c r="G240" s="25">
        <v>554</v>
      </c>
      <c r="H240" s="24">
        <v>12.62</v>
      </c>
      <c r="I240" s="24">
        <v>59.77</v>
      </c>
      <c r="J240" s="26">
        <v>238</v>
      </c>
    </row>
    <row r="241" spans="2:10">
      <c r="B241" s="32">
        <f t="shared" si="13"/>
        <v>11.835100000000001</v>
      </c>
      <c r="C241" s="47">
        <v>11.86</v>
      </c>
      <c r="D241" s="35">
        <f t="shared" si="15"/>
        <v>8.412647037037038E-4</v>
      </c>
      <c r="E241" s="48">
        <v>8.4247685185185196E-4</v>
      </c>
      <c r="F241" s="26">
        <v>61</v>
      </c>
      <c r="G241" s="25">
        <f>G240+2</f>
        <v>556</v>
      </c>
      <c r="H241" s="24">
        <v>12.65</v>
      </c>
      <c r="I241" s="24">
        <v>59.96</v>
      </c>
      <c r="J241" s="26">
        <v>239</v>
      </c>
    </row>
    <row r="242" spans="2:10">
      <c r="B242" s="32">
        <f t="shared" si="13"/>
        <v>11.8651</v>
      </c>
      <c r="C242" s="47">
        <v>11.88</v>
      </c>
      <c r="D242" s="35">
        <f t="shared" si="15"/>
        <v>8.4253785185185194E-4</v>
      </c>
      <c r="E242" s="48">
        <v>8.437500000000001E-4</v>
      </c>
      <c r="F242" s="26">
        <v>60</v>
      </c>
      <c r="G242" s="25">
        <v>557</v>
      </c>
      <c r="H242" s="24">
        <v>12.68</v>
      </c>
      <c r="I242" s="24">
        <v>60.14</v>
      </c>
      <c r="J242" s="26">
        <v>240</v>
      </c>
    </row>
    <row r="243" spans="2:10">
      <c r="B243" s="32">
        <f t="shared" si="13"/>
        <v>11.885100000000001</v>
      </c>
      <c r="C243" s="47">
        <v>11.91</v>
      </c>
      <c r="D243" s="35">
        <f t="shared" si="15"/>
        <v>8.4381100000000008E-4</v>
      </c>
      <c r="E243" s="48">
        <v>8.4502314814814824E-4</v>
      </c>
      <c r="F243" s="26">
        <v>59</v>
      </c>
      <c r="G243" s="25">
        <v>558</v>
      </c>
      <c r="H243" s="24">
        <v>12.71</v>
      </c>
      <c r="I243" s="24">
        <v>60.33</v>
      </c>
      <c r="J243" s="19">
        <v>241</v>
      </c>
    </row>
    <row r="244" spans="2:10">
      <c r="B244" s="32">
        <f t="shared" si="13"/>
        <v>11.915100000000001</v>
      </c>
      <c r="C244" s="47">
        <v>11.93</v>
      </c>
      <c r="D244" s="35">
        <f t="shared" si="15"/>
        <v>8.4508414814814822E-4</v>
      </c>
      <c r="E244" s="48">
        <v>8.4629629629629638E-4</v>
      </c>
      <c r="F244" s="26">
        <v>58</v>
      </c>
      <c r="G244" s="25">
        <v>559</v>
      </c>
      <c r="H244" s="24">
        <v>12.74</v>
      </c>
      <c r="I244" s="24">
        <v>60.52</v>
      </c>
      <c r="J244" s="19">
        <v>242</v>
      </c>
    </row>
    <row r="245" spans="2:10">
      <c r="B245" s="32">
        <f t="shared" si="13"/>
        <v>11.9351</v>
      </c>
      <c r="C245" s="47">
        <v>11.96</v>
      </c>
      <c r="D245" s="35">
        <f t="shared" si="15"/>
        <v>8.4635729629629636E-4</v>
      </c>
      <c r="E245" s="48">
        <v>8.4756944444444452E-4</v>
      </c>
      <c r="F245" s="26">
        <v>57</v>
      </c>
      <c r="G245" s="25">
        <f>G244+2</f>
        <v>561</v>
      </c>
      <c r="H245" s="24">
        <v>12.78</v>
      </c>
      <c r="I245" s="24">
        <v>60.7</v>
      </c>
      <c r="J245" s="19">
        <v>243</v>
      </c>
    </row>
    <row r="246" spans="2:10">
      <c r="B246" s="32">
        <f t="shared" si="13"/>
        <v>11.965100000000001</v>
      </c>
      <c r="C246" s="47">
        <v>11.98</v>
      </c>
      <c r="D246" s="35">
        <f t="shared" si="15"/>
        <v>8.476304444444445E-4</v>
      </c>
      <c r="E246" s="48">
        <v>8.4884259259259266E-4</v>
      </c>
      <c r="F246" s="26">
        <v>56</v>
      </c>
      <c r="G246" s="25">
        <v>562</v>
      </c>
      <c r="H246" s="24">
        <v>12.81</v>
      </c>
      <c r="I246" s="24">
        <v>60.89</v>
      </c>
      <c r="J246" s="19">
        <v>244</v>
      </c>
    </row>
    <row r="247" spans="2:10">
      <c r="B247" s="32">
        <f t="shared" si="13"/>
        <v>11.985100000000001</v>
      </c>
      <c r="C247" s="47">
        <v>12.01</v>
      </c>
      <c r="D247" s="35">
        <f t="shared" si="15"/>
        <v>8.4890359259259265E-4</v>
      </c>
      <c r="E247" s="48">
        <v>8.501157407407408E-4</v>
      </c>
      <c r="F247" s="26">
        <v>55</v>
      </c>
      <c r="G247" s="25">
        <v>563</v>
      </c>
      <c r="H247" s="24">
        <v>12.84</v>
      </c>
      <c r="I247" s="24">
        <v>61.07</v>
      </c>
      <c r="J247" s="19">
        <v>245</v>
      </c>
    </row>
    <row r="248" spans="2:10">
      <c r="B248" s="32">
        <f t="shared" si="13"/>
        <v>12.0151</v>
      </c>
      <c r="C248" s="47">
        <v>12.03</v>
      </c>
      <c r="D248" s="35">
        <f t="shared" si="15"/>
        <v>8.5017674074074079E-4</v>
      </c>
      <c r="E248" s="48">
        <v>8.5138888888888894E-4</v>
      </c>
      <c r="F248" s="26">
        <v>54</v>
      </c>
      <c r="G248" s="25">
        <v>564</v>
      </c>
      <c r="H248" s="24">
        <v>12.87</v>
      </c>
      <c r="I248" s="24">
        <v>61.26</v>
      </c>
      <c r="J248" s="19">
        <v>246</v>
      </c>
    </row>
    <row r="249" spans="2:10">
      <c r="B249" s="32">
        <f t="shared" si="13"/>
        <v>12.0351</v>
      </c>
      <c r="C249" s="47">
        <v>12.06</v>
      </c>
      <c r="D249" s="35">
        <f t="shared" si="15"/>
        <v>8.5144988888888893E-4</v>
      </c>
      <c r="E249" s="48">
        <v>8.5266203703703708E-4</v>
      </c>
      <c r="F249" s="26">
        <v>53</v>
      </c>
      <c r="G249" s="25">
        <f>G248+2</f>
        <v>566</v>
      </c>
      <c r="H249" s="24">
        <v>12.9</v>
      </c>
      <c r="I249" s="24">
        <v>61.44</v>
      </c>
      <c r="J249" s="19">
        <v>247</v>
      </c>
    </row>
    <row r="250" spans="2:10">
      <c r="B250" s="32">
        <f t="shared" si="13"/>
        <v>12.065100000000001</v>
      </c>
      <c r="C250" s="47">
        <v>12.08</v>
      </c>
      <c r="D250" s="35">
        <f t="shared" si="15"/>
        <v>8.5272303703703707E-4</v>
      </c>
      <c r="E250" s="48">
        <v>8.5393518518518522E-4</v>
      </c>
      <c r="F250" s="26">
        <v>52</v>
      </c>
      <c r="G250" s="25">
        <v>567</v>
      </c>
      <c r="H250" s="24">
        <v>12.94</v>
      </c>
      <c r="I250" s="24">
        <v>61.63</v>
      </c>
      <c r="J250" s="19">
        <v>248</v>
      </c>
    </row>
    <row r="251" spans="2:10">
      <c r="B251" s="32">
        <f t="shared" si="13"/>
        <v>12.085100000000001</v>
      </c>
      <c r="C251" s="47">
        <v>12.11</v>
      </c>
      <c r="D251" s="35">
        <f t="shared" si="15"/>
        <v>8.5399618518518521E-4</v>
      </c>
      <c r="E251" s="48">
        <v>8.5520833333333336E-4</v>
      </c>
      <c r="F251" s="26">
        <v>51</v>
      </c>
      <c r="G251" s="25">
        <v>568</v>
      </c>
      <c r="H251" s="24">
        <v>12.97</v>
      </c>
      <c r="I251" s="24">
        <v>61.81</v>
      </c>
      <c r="J251" s="19">
        <v>249</v>
      </c>
    </row>
    <row r="252" spans="2:10">
      <c r="B252" s="32">
        <f t="shared" si="13"/>
        <v>12.1151</v>
      </c>
      <c r="C252" s="45">
        <v>12.13</v>
      </c>
      <c r="D252" s="35">
        <f t="shared" si="15"/>
        <v>8.5526933333333335E-4</v>
      </c>
      <c r="E252" s="46">
        <v>8.564814814814815E-4</v>
      </c>
      <c r="F252" s="22">
        <v>50</v>
      </c>
      <c r="G252" s="34">
        <f>G251+2</f>
        <v>570</v>
      </c>
      <c r="H252" s="33">
        <v>13</v>
      </c>
      <c r="I252" s="33">
        <v>62</v>
      </c>
      <c r="J252" s="22">
        <v>250</v>
      </c>
    </row>
    <row r="253" spans="2:10">
      <c r="B253" s="32">
        <f t="shared" si="13"/>
        <v>12.135100000000001</v>
      </c>
      <c r="C253" s="47">
        <v>12.16</v>
      </c>
      <c r="D253" s="35">
        <f t="shared" si="15"/>
        <v>8.5654248148148149E-4</v>
      </c>
      <c r="E253" s="48">
        <v>8.5787037037037071E-4</v>
      </c>
      <c r="F253" s="26">
        <v>49</v>
      </c>
      <c r="G253" s="25">
        <v>571</v>
      </c>
      <c r="H253" s="20">
        <v>13.04</v>
      </c>
      <c r="I253" s="20">
        <v>62.18</v>
      </c>
      <c r="J253" s="19">
        <v>251</v>
      </c>
    </row>
    <row r="254" spans="2:10">
      <c r="B254" s="32">
        <f t="shared" si="13"/>
        <v>12.165100000000001</v>
      </c>
      <c r="C254" s="47">
        <v>12.18</v>
      </c>
      <c r="D254" s="35">
        <f t="shared" si="15"/>
        <v>8.5793137037037069E-4</v>
      </c>
      <c r="E254" s="48">
        <v>8.5925925925925959E-4</v>
      </c>
      <c r="F254" s="26">
        <v>48</v>
      </c>
      <c r="G254" s="21">
        <v>572</v>
      </c>
      <c r="H254" s="20">
        <v>13.08</v>
      </c>
      <c r="I254" s="20">
        <v>62.37</v>
      </c>
      <c r="J254" s="19">
        <v>252</v>
      </c>
    </row>
    <row r="255" spans="2:10">
      <c r="B255" s="32">
        <f t="shared" si="13"/>
        <v>12.1851</v>
      </c>
      <c r="C255" s="47">
        <v>12.21</v>
      </c>
      <c r="D255" s="35">
        <f t="shared" si="15"/>
        <v>8.5932025925925957E-4</v>
      </c>
      <c r="E255" s="48">
        <v>8.6064814814814847E-4</v>
      </c>
      <c r="F255" s="26">
        <v>47</v>
      </c>
      <c r="G255" s="21">
        <v>574</v>
      </c>
      <c r="H255" s="20">
        <v>13.12</v>
      </c>
      <c r="I255" s="20">
        <v>62.55</v>
      </c>
      <c r="J255" s="19">
        <v>253</v>
      </c>
    </row>
    <row r="256" spans="2:10">
      <c r="B256" s="32">
        <f t="shared" si="13"/>
        <v>12.215100000000001</v>
      </c>
      <c r="C256" s="47">
        <v>12.24</v>
      </c>
      <c r="D256" s="35">
        <f>E255+0.000000061</f>
        <v>8.6070914814814845E-4</v>
      </c>
      <c r="E256" s="48">
        <v>8.6203703703703735E-4</v>
      </c>
      <c r="F256" s="26">
        <v>46</v>
      </c>
      <c r="G256" s="21">
        <v>575</v>
      </c>
      <c r="H256" s="20">
        <v>13.16</v>
      </c>
      <c r="I256" s="20">
        <v>62.74</v>
      </c>
      <c r="J256" s="19">
        <v>254</v>
      </c>
    </row>
    <row r="257" spans="2:10">
      <c r="B257" s="32">
        <f t="shared" si="13"/>
        <v>12.245100000000001</v>
      </c>
      <c r="C257" s="47">
        <v>12.27</v>
      </c>
      <c r="D257" s="35">
        <f t="shared" ref="D257:D274" si="16">E256+0.000000061</f>
        <v>8.6209803703703734E-4</v>
      </c>
      <c r="E257" s="48">
        <v>8.6342592592592623E-4</v>
      </c>
      <c r="F257" s="26">
        <v>45</v>
      </c>
      <c r="G257" s="21">
        <v>576</v>
      </c>
      <c r="H257" s="20">
        <v>13.2</v>
      </c>
      <c r="I257" s="20">
        <v>62.92</v>
      </c>
      <c r="J257" s="19">
        <v>255</v>
      </c>
    </row>
    <row r="258" spans="2:10">
      <c r="B258" s="32">
        <f t="shared" si="13"/>
        <v>12.2751</v>
      </c>
      <c r="C258" s="47">
        <v>12.29</v>
      </c>
      <c r="D258" s="35">
        <f t="shared" si="16"/>
        <v>8.6348692592592622E-4</v>
      </c>
      <c r="E258" s="48">
        <v>8.6481481481481511E-4</v>
      </c>
      <c r="F258" s="26">
        <v>44</v>
      </c>
      <c r="G258" s="21">
        <v>577</v>
      </c>
      <c r="H258" s="20">
        <v>13.24</v>
      </c>
      <c r="I258" s="20">
        <v>63.1</v>
      </c>
      <c r="J258" s="19">
        <v>256</v>
      </c>
    </row>
    <row r="259" spans="2:10">
      <c r="B259" s="32">
        <f t="shared" si="13"/>
        <v>12.2951</v>
      </c>
      <c r="C259" s="47">
        <v>12.32</v>
      </c>
      <c r="D259" s="35">
        <f t="shared" si="16"/>
        <v>8.648758148148151E-4</v>
      </c>
      <c r="E259" s="48">
        <v>8.6620370370370399E-4</v>
      </c>
      <c r="F259" s="26">
        <v>43</v>
      </c>
      <c r="G259" s="21">
        <v>578</v>
      </c>
      <c r="H259" s="20">
        <v>13.28</v>
      </c>
      <c r="I259" s="20">
        <v>63.29</v>
      </c>
      <c r="J259" s="19">
        <v>257</v>
      </c>
    </row>
    <row r="260" spans="2:10">
      <c r="B260" s="32">
        <f t="shared" si="13"/>
        <v>12.325100000000001</v>
      </c>
      <c r="C260" s="47">
        <v>12.35</v>
      </c>
      <c r="D260" s="35">
        <f t="shared" si="16"/>
        <v>8.6626470370370398E-4</v>
      </c>
      <c r="E260" s="48">
        <v>8.6759259259259287E-4</v>
      </c>
      <c r="F260" s="26">
        <v>42</v>
      </c>
      <c r="G260" s="21">
        <v>580</v>
      </c>
      <c r="H260" s="20">
        <v>13.32</v>
      </c>
      <c r="I260" s="20">
        <v>63.47</v>
      </c>
      <c r="J260" s="19">
        <v>258</v>
      </c>
    </row>
    <row r="261" spans="2:10">
      <c r="B261" s="32">
        <f t="shared" ref="B261:B302" si="17">C260+0.0051</f>
        <v>12.3551</v>
      </c>
      <c r="C261" s="47">
        <v>12.38</v>
      </c>
      <c r="D261" s="35">
        <f t="shared" si="16"/>
        <v>8.6765359259259286E-4</v>
      </c>
      <c r="E261" s="48">
        <v>8.6898148148148175E-4</v>
      </c>
      <c r="F261" s="26">
        <v>41</v>
      </c>
      <c r="G261" s="21">
        <v>581</v>
      </c>
      <c r="H261" s="20">
        <v>13.36</v>
      </c>
      <c r="I261" s="20">
        <v>63.66</v>
      </c>
      <c r="J261" s="19">
        <v>259</v>
      </c>
    </row>
    <row r="262" spans="2:10">
      <c r="B262" s="32">
        <f t="shared" si="17"/>
        <v>12.385100000000001</v>
      </c>
      <c r="C262" s="47">
        <v>12.4</v>
      </c>
      <c r="D262" s="35">
        <f t="shared" si="16"/>
        <v>8.6904248148148174E-4</v>
      </c>
      <c r="E262" s="48">
        <v>8.7037037037037063E-4</v>
      </c>
      <c r="F262" s="26">
        <v>40</v>
      </c>
      <c r="G262" s="21">
        <v>582</v>
      </c>
      <c r="H262" s="20">
        <v>13.4</v>
      </c>
      <c r="I262" s="20">
        <f>I263-(I$52-I$2)/50</f>
        <v>63.741599999999998</v>
      </c>
      <c r="J262" s="19">
        <v>260</v>
      </c>
    </row>
    <row r="263" spans="2:10">
      <c r="B263" s="32">
        <f t="shared" si="17"/>
        <v>12.405100000000001</v>
      </c>
      <c r="C263" s="47">
        <v>12.43</v>
      </c>
      <c r="D263" s="35">
        <f t="shared" si="16"/>
        <v>8.7043137037037062E-4</v>
      </c>
      <c r="E263" s="48">
        <v>8.7175925925925951E-4</v>
      </c>
      <c r="F263" s="26">
        <v>39</v>
      </c>
      <c r="G263" s="21">
        <v>583</v>
      </c>
      <c r="H263" s="20">
        <v>13.44</v>
      </c>
      <c r="I263" s="20">
        <v>64.02</v>
      </c>
      <c r="J263" s="19">
        <v>261</v>
      </c>
    </row>
    <row r="264" spans="2:10">
      <c r="B264" s="32">
        <f t="shared" si="17"/>
        <v>12.4351</v>
      </c>
      <c r="C264" s="47">
        <v>12.46</v>
      </c>
      <c r="D264" s="35">
        <f t="shared" si="16"/>
        <v>8.718202592592595E-4</v>
      </c>
      <c r="E264" s="48">
        <v>8.7314814814814839E-4</v>
      </c>
      <c r="F264" s="26">
        <v>38</v>
      </c>
      <c r="G264" s="21">
        <v>584</v>
      </c>
      <c r="H264" s="20">
        <v>13.48</v>
      </c>
      <c r="I264" s="20">
        <v>64.209999999999994</v>
      </c>
      <c r="J264" s="19">
        <v>262</v>
      </c>
    </row>
    <row r="265" spans="2:10">
      <c r="B265" s="32">
        <f t="shared" si="17"/>
        <v>12.465100000000001</v>
      </c>
      <c r="C265" s="47">
        <v>12.49</v>
      </c>
      <c r="D265" s="35">
        <f t="shared" si="16"/>
        <v>8.7320914814814838E-4</v>
      </c>
      <c r="E265" s="48">
        <v>8.7453703703703727E-4</v>
      </c>
      <c r="F265" s="26">
        <v>37</v>
      </c>
      <c r="G265" s="21">
        <v>586</v>
      </c>
      <c r="H265" s="20">
        <v>13.52</v>
      </c>
      <c r="I265" s="20">
        <v>64.39</v>
      </c>
      <c r="J265" s="19">
        <v>263</v>
      </c>
    </row>
    <row r="266" spans="2:10">
      <c r="B266" s="32">
        <f t="shared" si="17"/>
        <v>12.495100000000001</v>
      </c>
      <c r="C266" s="47">
        <v>12.51</v>
      </c>
      <c r="D266" s="35">
        <f t="shared" si="16"/>
        <v>8.7459803703703726E-4</v>
      </c>
      <c r="E266" s="48">
        <v>8.7592592592592616E-4</v>
      </c>
      <c r="F266" s="26">
        <v>36</v>
      </c>
      <c r="G266" s="21">
        <v>587</v>
      </c>
      <c r="H266" s="20">
        <v>13.56</v>
      </c>
      <c r="I266" s="20">
        <v>64.58</v>
      </c>
      <c r="J266" s="19">
        <v>264</v>
      </c>
    </row>
    <row r="267" spans="2:10">
      <c r="B267" s="32">
        <f t="shared" si="17"/>
        <v>12.5151</v>
      </c>
      <c r="C267" s="47">
        <v>12.54</v>
      </c>
      <c r="D267" s="35">
        <f t="shared" si="16"/>
        <v>8.7598692592592614E-4</v>
      </c>
      <c r="E267" s="48">
        <v>8.7731481481481504E-4</v>
      </c>
      <c r="F267" s="26">
        <v>35</v>
      </c>
      <c r="G267" s="21">
        <v>588</v>
      </c>
      <c r="H267" s="20">
        <v>13.6</v>
      </c>
      <c r="I267" s="20">
        <v>64.760000000000005</v>
      </c>
      <c r="J267" s="19">
        <v>265</v>
      </c>
    </row>
    <row r="268" spans="2:10">
      <c r="B268" s="32">
        <f t="shared" si="17"/>
        <v>12.5451</v>
      </c>
      <c r="C268" s="47">
        <v>12.57</v>
      </c>
      <c r="D268" s="35">
        <f t="shared" si="16"/>
        <v>8.7737581481481502E-4</v>
      </c>
      <c r="E268" s="48">
        <v>8.7870370370370392E-4</v>
      </c>
      <c r="F268" s="26">
        <v>34</v>
      </c>
      <c r="G268" s="21">
        <v>589</v>
      </c>
      <c r="H268" s="20">
        <v>13.64</v>
      </c>
      <c r="I268" s="20">
        <v>64.94</v>
      </c>
      <c r="J268" s="19">
        <v>266</v>
      </c>
    </row>
    <row r="269" spans="2:10">
      <c r="B269" s="32">
        <f t="shared" si="17"/>
        <v>12.575100000000001</v>
      </c>
      <c r="C269" s="47">
        <v>12.6</v>
      </c>
      <c r="D269" s="35">
        <f t="shared" si="16"/>
        <v>8.787647037037039E-4</v>
      </c>
      <c r="E269" s="48">
        <v>8.800925925925928E-4</v>
      </c>
      <c r="F269" s="26">
        <v>33</v>
      </c>
      <c r="G269" s="21">
        <v>590</v>
      </c>
      <c r="H269" s="20">
        <v>13.68</v>
      </c>
      <c r="I269" s="20">
        <v>65.13</v>
      </c>
      <c r="J269" s="19">
        <v>267</v>
      </c>
    </row>
    <row r="270" spans="2:10">
      <c r="B270" s="32">
        <f t="shared" si="17"/>
        <v>12.6051</v>
      </c>
      <c r="C270" s="47">
        <v>12.62</v>
      </c>
      <c r="D270" s="35">
        <f t="shared" si="16"/>
        <v>8.8015359259259278E-4</v>
      </c>
      <c r="E270" s="48">
        <v>8.8148148148148168E-4</v>
      </c>
      <c r="F270" s="26">
        <v>32</v>
      </c>
      <c r="G270" s="21">
        <v>592</v>
      </c>
      <c r="H270" s="20">
        <v>13.72</v>
      </c>
      <c r="I270" s="20">
        <v>65.31</v>
      </c>
      <c r="J270" s="19">
        <v>268</v>
      </c>
    </row>
    <row r="271" spans="2:10">
      <c r="B271" s="32">
        <f t="shared" si="17"/>
        <v>12.6251</v>
      </c>
      <c r="C271" s="47">
        <v>12.65</v>
      </c>
      <c r="D271" s="35">
        <f t="shared" si="16"/>
        <v>8.8154248148148166E-4</v>
      </c>
      <c r="E271" s="48">
        <v>8.8287037037037056E-4</v>
      </c>
      <c r="F271" s="26">
        <v>31</v>
      </c>
      <c r="G271" s="21">
        <v>593</v>
      </c>
      <c r="H271" s="20">
        <v>13.76</v>
      </c>
      <c r="I271" s="20">
        <v>65.5</v>
      </c>
      <c r="J271" s="19">
        <v>269</v>
      </c>
    </row>
    <row r="272" spans="2:10">
      <c r="B272" s="32">
        <f t="shared" si="17"/>
        <v>12.655100000000001</v>
      </c>
      <c r="C272" s="47">
        <v>12.68</v>
      </c>
      <c r="D272" s="35">
        <f t="shared" si="16"/>
        <v>8.8293137037037054E-4</v>
      </c>
      <c r="E272" s="48">
        <v>8.8425925925925944E-4</v>
      </c>
      <c r="F272" s="26">
        <v>30</v>
      </c>
      <c r="G272" s="21">
        <v>594</v>
      </c>
      <c r="H272" s="20">
        <v>13.8</v>
      </c>
      <c r="I272" s="20">
        <v>65.680000000000007</v>
      </c>
      <c r="J272" s="19">
        <v>270</v>
      </c>
    </row>
    <row r="273" spans="2:10">
      <c r="B273" s="32">
        <f t="shared" si="17"/>
        <v>12.6851</v>
      </c>
      <c r="C273" s="47">
        <v>12.71</v>
      </c>
      <c r="D273" s="35">
        <f t="shared" si="16"/>
        <v>8.8432025925925942E-4</v>
      </c>
      <c r="E273" s="48">
        <v>8.8564814814814832E-4</v>
      </c>
      <c r="F273" s="26">
        <v>29</v>
      </c>
      <c r="G273" s="21">
        <v>595</v>
      </c>
      <c r="H273" s="20">
        <v>13.84</v>
      </c>
      <c r="I273" s="20">
        <v>65.86</v>
      </c>
      <c r="J273" s="19">
        <v>271</v>
      </c>
    </row>
    <row r="274" spans="2:10">
      <c r="B274" s="32">
        <f t="shared" si="17"/>
        <v>12.715100000000001</v>
      </c>
      <c r="C274" s="47">
        <v>12.73</v>
      </c>
      <c r="D274" s="35">
        <f t="shared" si="16"/>
        <v>8.857091481481483E-4</v>
      </c>
      <c r="E274" s="48">
        <v>8.870370370370372E-4</v>
      </c>
      <c r="F274" s="26">
        <v>28</v>
      </c>
      <c r="G274" s="21">
        <v>596</v>
      </c>
      <c r="H274" s="20">
        <v>13.88</v>
      </c>
      <c r="I274" s="20">
        <v>66.05</v>
      </c>
      <c r="J274" s="19">
        <v>272</v>
      </c>
    </row>
    <row r="275" spans="2:10">
      <c r="B275" s="32">
        <f t="shared" si="17"/>
        <v>12.735100000000001</v>
      </c>
      <c r="C275" s="47">
        <v>12.76</v>
      </c>
      <c r="D275" s="35">
        <f>E274+0.000000061</f>
        <v>8.8709803703703718E-4</v>
      </c>
      <c r="E275" s="48">
        <v>8.8842592592592608E-4</v>
      </c>
      <c r="F275" s="26">
        <v>27</v>
      </c>
      <c r="G275" s="21">
        <v>598</v>
      </c>
      <c r="H275" s="20">
        <v>13.92</v>
      </c>
      <c r="I275" s="20">
        <v>66.23</v>
      </c>
      <c r="J275" s="19">
        <v>273</v>
      </c>
    </row>
    <row r="276" spans="2:10">
      <c r="B276" s="32">
        <f t="shared" si="17"/>
        <v>12.7651</v>
      </c>
      <c r="C276" s="47">
        <v>12.79</v>
      </c>
      <c r="D276" s="35">
        <f t="shared" ref="D276:D292" si="18">E275+0.000000061</f>
        <v>8.8848692592592606E-4</v>
      </c>
      <c r="E276" s="48">
        <v>8.8981481481481496E-4</v>
      </c>
      <c r="F276" s="26">
        <v>26</v>
      </c>
      <c r="G276" s="21">
        <v>599</v>
      </c>
      <c r="H276" s="20">
        <v>13.96</v>
      </c>
      <c r="I276" s="20">
        <v>66.42</v>
      </c>
      <c r="J276" s="19">
        <v>274</v>
      </c>
    </row>
    <row r="277" spans="2:10">
      <c r="B277" s="32">
        <f t="shared" si="17"/>
        <v>12.7951</v>
      </c>
      <c r="C277" s="47">
        <v>12.82</v>
      </c>
      <c r="D277" s="35">
        <f t="shared" si="18"/>
        <v>8.8987581481481494E-4</v>
      </c>
      <c r="E277" s="48">
        <v>8.9120370370370384E-4</v>
      </c>
      <c r="F277" s="26">
        <v>25</v>
      </c>
      <c r="G277" s="21">
        <v>600</v>
      </c>
      <c r="H277" s="20">
        <v>14</v>
      </c>
      <c r="I277" s="20">
        <v>66.599999999999994</v>
      </c>
      <c r="J277" s="19">
        <v>275</v>
      </c>
    </row>
    <row r="278" spans="2:10">
      <c r="B278" s="32">
        <f t="shared" si="17"/>
        <v>12.825100000000001</v>
      </c>
      <c r="C278" s="47">
        <v>12.84</v>
      </c>
      <c r="D278" s="35">
        <f t="shared" si="18"/>
        <v>8.9126470370370383E-4</v>
      </c>
      <c r="E278" s="48">
        <v>8.9259259259259272E-4</v>
      </c>
      <c r="F278" s="26">
        <v>24</v>
      </c>
      <c r="G278" s="21">
        <v>601</v>
      </c>
      <c r="H278" s="20">
        <v>14.04</v>
      </c>
      <c r="I278" s="20">
        <v>66.78</v>
      </c>
      <c r="J278" s="19">
        <v>276</v>
      </c>
    </row>
    <row r="279" spans="2:10">
      <c r="B279" s="32">
        <f t="shared" si="17"/>
        <v>12.8451</v>
      </c>
      <c r="C279" s="47">
        <v>12.87</v>
      </c>
      <c r="D279" s="35">
        <f t="shared" si="18"/>
        <v>8.9265359259259271E-4</v>
      </c>
      <c r="E279" s="48">
        <v>8.939814814814816E-4</v>
      </c>
      <c r="F279" s="26">
        <v>23</v>
      </c>
      <c r="G279" s="21">
        <v>602</v>
      </c>
      <c r="H279" s="20">
        <v>14.08</v>
      </c>
      <c r="I279" s="20">
        <v>66.97</v>
      </c>
      <c r="J279" s="19">
        <v>277</v>
      </c>
    </row>
    <row r="280" spans="2:10">
      <c r="B280" s="32">
        <f t="shared" si="17"/>
        <v>12.8751</v>
      </c>
      <c r="C280" s="47">
        <v>12.9</v>
      </c>
      <c r="D280" s="35">
        <f t="shared" si="18"/>
        <v>8.9404248148148159E-4</v>
      </c>
      <c r="E280" s="48">
        <v>8.9537037037037048E-4</v>
      </c>
      <c r="F280" s="26">
        <v>22</v>
      </c>
      <c r="G280" s="21">
        <v>604</v>
      </c>
      <c r="H280" s="20">
        <v>14.12</v>
      </c>
      <c r="I280" s="20">
        <v>67.150000000000006</v>
      </c>
      <c r="J280" s="19">
        <v>278</v>
      </c>
    </row>
    <row r="281" spans="2:10">
      <c r="B281" s="32">
        <f t="shared" si="17"/>
        <v>12.905100000000001</v>
      </c>
      <c r="C281" s="47">
        <v>12.92</v>
      </c>
      <c r="D281" s="35">
        <f t="shared" si="18"/>
        <v>8.9543137037037047E-4</v>
      </c>
      <c r="E281" s="48">
        <v>8.9675925925925936E-4</v>
      </c>
      <c r="F281" s="26">
        <v>21</v>
      </c>
      <c r="G281" s="21">
        <v>605</v>
      </c>
      <c r="H281" s="20">
        <v>14.16</v>
      </c>
      <c r="I281" s="20">
        <v>67.34</v>
      </c>
      <c r="J281" s="19">
        <v>279</v>
      </c>
    </row>
    <row r="282" spans="2:10">
      <c r="B282" s="32">
        <f t="shared" si="17"/>
        <v>12.9251</v>
      </c>
      <c r="C282" s="47">
        <v>12.95</v>
      </c>
      <c r="D282" s="35">
        <f t="shared" si="18"/>
        <v>8.9682025925925935E-4</v>
      </c>
      <c r="E282" s="48">
        <v>8.9814814814814824E-4</v>
      </c>
      <c r="F282" s="26">
        <v>20</v>
      </c>
      <c r="G282" s="21">
        <v>606</v>
      </c>
      <c r="H282" s="20">
        <v>14.2</v>
      </c>
      <c r="I282" s="20">
        <v>67.52</v>
      </c>
      <c r="J282" s="19">
        <v>280</v>
      </c>
    </row>
    <row r="283" spans="2:10">
      <c r="B283" s="32">
        <f t="shared" si="17"/>
        <v>12.9551</v>
      </c>
      <c r="C283" s="47">
        <v>12.98</v>
      </c>
      <c r="D283" s="35">
        <f t="shared" si="18"/>
        <v>8.9820914814814823E-4</v>
      </c>
      <c r="E283" s="48">
        <v>8.9953703703703712E-4</v>
      </c>
      <c r="F283" s="26">
        <v>19</v>
      </c>
      <c r="G283" s="21">
        <v>607</v>
      </c>
      <c r="H283" s="20">
        <v>14.24</v>
      </c>
      <c r="I283" s="20">
        <v>67.7</v>
      </c>
      <c r="J283" s="19">
        <v>281</v>
      </c>
    </row>
    <row r="284" spans="2:10">
      <c r="B284" s="32">
        <f t="shared" si="17"/>
        <v>12.985100000000001</v>
      </c>
      <c r="C284" s="47">
        <v>13.01</v>
      </c>
      <c r="D284" s="35">
        <f t="shared" si="18"/>
        <v>8.9959803703703711E-4</v>
      </c>
      <c r="E284" s="48">
        <v>9.00925925925926E-4</v>
      </c>
      <c r="F284" s="26">
        <v>18</v>
      </c>
      <c r="G284" s="21">
        <v>608</v>
      </c>
      <c r="H284" s="20">
        <v>14.28</v>
      </c>
      <c r="I284" s="20">
        <v>67.89</v>
      </c>
      <c r="J284" s="19">
        <v>282</v>
      </c>
    </row>
    <row r="285" spans="2:10">
      <c r="B285" s="32">
        <f t="shared" si="17"/>
        <v>13.0151</v>
      </c>
      <c r="C285" s="47">
        <v>13.03</v>
      </c>
      <c r="D285" s="35">
        <f t="shared" si="18"/>
        <v>9.0098692592592599E-4</v>
      </c>
      <c r="E285" s="48">
        <v>9.0231481481481488E-4</v>
      </c>
      <c r="F285" s="26">
        <v>17</v>
      </c>
      <c r="G285" s="21">
        <v>610</v>
      </c>
      <c r="H285" s="20">
        <v>14.32</v>
      </c>
      <c r="I285" s="20">
        <v>68.069999999999993</v>
      </c>
      <c r="J285" s="19">
        <v>283</v>
      </c>
    </row>
    <row r="286" spans="2:10">
      <c r="B286" s="32">
        <f t="shared" si="17"/>
        <v>13.0351</v>
      </c>
      <c r="C286" s="47">
        <v>13.06</v>
      </c>
      <c r="D286" s="35">
        <f t="shared" si="18"/>
        <v>9.0237581481481487E-4</v>
      </c>
      <c r="E286" s="48">
        <v>9.0370370370370377E-4</v>
      </c>
      <c r="F286" s="26">
        <v>16</v>
      </c>
      <c r="G286" s="21">
        <v>611</v>
      </c>
      <c r="H286" s="20">
        <v>14.36</v>
      </c>
      <c r="I286" s="20">
        <v>68.260000000000005</v>
      </c>
      <c r="J286" s="19">
        <v>284</v>
      </c>
    </row>
    <row r="287" spans="2:10">
      <c r="B287" s="32">
        <f t="shared" si="17"/>
        <v>13.065100000000001</v>
      </c>
      <c r="C287" s="47">
        <v>13.09</v>
      </c>
      <c r="D287" s="35">
        <f t="shared" si="18"/>
        <v>9.0376470370370375E-4</v>
      </c>
      <c r="E287" s="48">
        <v>9.0509259259259265E-4</v>
      </c>
      <c r="F287" s="26">
        <v>15</v>
      </c>
      <c r="G287" s="21">
        <v>612</v>
      </c>
      <c r="H287" s="20">
        <v>14.4</v>
      </c>
      <c r="I287" s="20">
        <v>68.44</v>
      </c>
      <c r="J287" s="19">
        <v>285</v>
      </c>
    </row>
    <row r="288" spans="2:10">
      <c r="B288" s="32">
        <f t="shared" si="17"/>
        <v>13.0951</v>
      </c>
      <c r="C288" s="47">
        <v>13.12</v>
      </c>
      <c r="D288" s="35">
        <f t="shared" si="18"/>
        <v>9.0515359259259263E-4</v>
      </c>
      <c r="E288" s="48">
        <v>9.0648148148148153E-4</v>
      </c>
      <c r="F288" s="26">
        <v>14</v>
      </c>
      <c r="G288" s="21">
        <v>613</v>
      </c>
      <c r="H288" s="20">
        <v>14.44</v>
      </c>
      <c r="I288" s="20">
        <v>68.62</v>
      </c>
      <c r="J288" s="19">
        <v>286</v>
      </c>
    </row>
    <row r="289" spans="2:10">
      <c r="B289" s="32">
        <f t="shared" si="17"/>
        <v>13.1251</v>
      </c>
      <c r="C289" s="47">
        <v>13.14</v>
      </c>
      <c r="D289" s="35">
        <f t="shared" si="18"/>
        <v>9.0654248148148151E-4</v>
      </c>
      <c r="E289" s="48">
        <v>9.0787037037037041E-4</v>
      </c>
      <c r="F289" s="26">
        <v>13</v>
      </c>
      <c r="G289" s="21">
        <v>614</v>
      </c>
      <c r="H289" s="20">
        <v>14.48</v>
      </c>
      <c r="I289" s="20">
        <v>68.81</v>
      </c>
      <c r="J289" s="19">
        <v>287</v>
      </c>
    </row>
    <row r="290" spans="2:10">
      <c r="B290" s="32">
        <f t="shared" si="17"/>
        <v>13.145100000000001</v>
      </c>
      <c r="C290" s="47">
        <v>13.17</v>
      </c>
      <c r="D290" s="35">
        <f t="shared" si="18"/>
        <v>9.0793137037037039E-4</v>
      </c>
      <c r="E290" s="48">
        <v>9.0925925925925929E-4</v>
      </c>
      <c r="F290" s="26">
        <v>12</v>
      </c>
      <c r="G290" s="21">
        <v>616</v>
      </c>
      <c r="H290" s="20">
        <v>14.52</v>
      </c>
      <c r="I290" s="20">
        <v>68.989999999999995</v>
      </c>
      <c r="J290" s="19">
        <v>288</v>
      </c>
    </row>
    <row r="291" spans="2:10">
      <c r="B291" s="32">
        <f t="shared" si="17"/>
        <v>13.1751</v>
      </c>
      <c r="C291" s="47">
        <v>13.2</v>
      </c>
      <c r="D291" s="35">
        <f t="shared" si="18"/>
        <v>9.0932025925925927E-4</v>
      </c>
      <c r="E291" s="48">
        <v>9.1064814814814817E-4</v>
      </c>
      <c r="F291" s="26">
        <v>11</v>
      </c>
      <c r="G291" s="21">
        <v>617</v>
      </c>
      <c r="H291" s="20">
        <v>14.56</v>
      </c>
      <c r="I291" s="20">
        <v>69.180000000000007</v>
      </c>
      <c r="J291" s="19">
        <v>289</v>
      </c>
    </row>
    <row r="292" spans="2:10">
      <c r="B292" s="32">
        <f t="shared" si="17"/>
        <v>13.2051</v>
      </c>
      <c r="C292" s="47">
        <v>13.23</v>
      </c>
      <c r="D292" s="35">
        <f t="shared" si="18"/>
        <v>9.1070914814814815E-4</v>
      </c>
      <c r="E292" s="48">
        <v>9.1203703703703705E-4</v>
      </c>
      <c r="F292" s="26">
        <v>10</v>
      </c>
      <c r="G292" s="21">
        <v>618</v>
      </c>
      <c r="H292" s="20">
        <v>14.6</v>
      </c>
      <c r="I292" s="20">
        <v>69.36</v>
      </c>
      <c r="J292" s="19">
        <v>290</v>
      </c>
    </row>
    <row r="293" spans="2:10">
      <c r="B293" s="32">
        <f t="shared" si="17"/>
        <v>13.235100000000001</v>
      </c>
      <c r="C293" s="47">
        <v>13.25</v>
      </c>
      <c r="D293" s="35">
        <f>E292+0.000000061</f>
        <v>9.1209803703703703E-4</v>
      </c>
      <c r="E293" s="48">
        <v>9.1342592592592593E-4</v>
      </c>
      <c r="F293" s="26">
        <v>9</v>
      </c>
      <c r="G293" s="21">
        <v>619</v>
      </c>
      <c r="H293" s="20">
        <v>14.64</v>
      </c>
      <c r="I293" s="20">
        <v>69.540000000000006</v>
      </c>
      <c r="J293" s="19">
        <v>291</v>
      </c>
    </row>
    <row r="294" spans="2:10">
      <c r="B294" s="32">
        <f t="shared" si="17"/>
        <v>13.255100000000001</v>
      </c>
      <c r="C294" s="47">
        <v>13.28</v>
      </c>
      <c r="D294" s="35">
        <f t="shared" ref="D294:D302" si="19">E293+0.000000061</f>
        <v>9.1348692592592591E-4</v>
      </c>
      <c r="E294" s="48">
        <v>9.1481481481481481E-4</v>
      </c>
      <c r="F294" s="26">
        <v>8</v>
      </c>
      <c r="G294" s="21">
        <v>620</v>
      </c>
      <c r="H294" s="20">
        <v>14.68</v>
      </c>
      <c r="I294" s="20">
        <v>69.73</v>
      </c>
      <c r="J294" s="19">
        <v>292</v>
      </c>
    </row>
    <row r="295" spans="2:10">
      <c r="B295" s="32">
        <f t="shared" si="17"/>
        <v>13.2851</v>
      </c>
      <c r="C295" s="47">
        <v>13.31</v>
      </c>
      <c r="D295" s="35">
        <f t="shared" si="19"/>
        <v>9.1487581481481479E-4</v>
      </c>
      <c r="E295" s="48">
        <v>9.1620370370370369E-4</v>
      </c>
      <c r="F295" s="26">
        <v>7</v>
      </c>
      <c r="G295" s="21">
        <v>622</v>
      </c>
      <c r="H295" s="20">
        <v>14.72</v>
      </c>
      <c r="I295" s="20">
        <v>69.91</v>
      </c>
      <c r="J295" s="19">
        <v>293</v>
      </c>
    </row>
    <row r="296" spans="2:10">
      <c r="B296" s="32">
        <f t="shared" si="17"/>
        <v>13.315100000000001</v>
      </c>
      <c r="C296" s="47">
        <v>13.34</v>
      </c>
      <c r="D296" s="35">
        <f t="shared" si="19"/>
        <v>9.1626470370370367E-4</v>
      </c>
      <c r="E296" s="48">
        <v>9.1759259259259257E-4</v>
      </c>
      <c r="F296" s="26">
        <v>6</v>
      </c>
      <c r="G296" s="21">
        <v>623</v>
      </c>
      <c r="H296" s="20">
        <v>14.76</v>
      </c>
      <c r="I296" s="20">
        <v>70.099999999999994</v>
      </c>
      <c r="J296" s="19">
        <v>294</v>
      </c>
    </row>
    <row r="297" spans="2:10">
      <c r="B297" s="32">
        <f t="shared" si="17"/>
        <v>13.3451</v>
      </c>
      <c r="C297" s="47">
        <v>13.36</v>
      </c>
      <c r="D297" s="35">
        <f t="shared" si="19"/>
        <v>9.1765359259259255E-4</v>
      </c>
      <c r="E297" s="48">
        <v>9.1898148148148145E-4</v>
      </c>
      <c r="F297" s="26">
        <v>5</v>
      </c>
      <c r="G297" s="21">
        <v>624</v>
      </c>
      <c r="H297" s="20">
        <v>14.8</v>
      </c>
      <c r="I297" s="20">
        <v>70.28</v>
      </c>
      <c r="J297" s="19">
        <v>295</v>
      </c>
    </row>
    <row r="298" spans="2:10">
      <c r="B298" s="32">
        <f t="shared" si="17"/>
        <v>13.3651</v>
      </c>
      <c r="C298" s="47">
        <v>13.39</v>
      </c>
      <c r="D298" s="35">
        <f t="shared" si="19"/>
        <v>9.1904248148148144E-4</v>
      </c>
      <c r="E298" s="48">
        <v>9.2037037037037033E-4</v>
      </c>
      <c r="F298" s="26">
        <v>4</v>
      </c>
      <c r="G298" s="21">
        <v>625</v>
      </c>
      <c r="H298" s="20">
        <v>14.84</v>
      </c>
      <c r="I298" s="20">
        <v>70.459999999999994</v>
      </c>
      <c r="J298" s="19">
        <v>296</v>
      </c>
    </row>
    <row r="299" spans="2:10">
      <c r="B299" s="32">
        <f t="shared" si="17"/>
        <v>13.395100000000001</v>
      </c>
      <c r="C299" s="47">
        <v>13.42</v>
      </c>
      <c r="D299" s="35">
        <f t="shared" si="19"/>
        <v>9.2043137037037032E-4</v>
      </c>
      <c r="E299" s="48">
        <v>9.2175925925925921E-4</v>
      </c>
      <c r="F299" s="26">
        <v>3</v>
      </c>
      <c r="G299" s="21">
        <v>626</v>
      </c>
      <c r="H299" s="20">
        <v>14.88</v>
      </c>
      <c r="I299" s="31">
        <v>70.650000000000006</v>
      </c>
      <c r="J299" s="19">
        <v>297</v>
      </c>
    </row>
    <row r="300" spans="2:10">
      <c r="B300" s="32">
        <f t="shared" si="17"/>
        <v>13.4251</v>
      </c>
      <c r="C300" s="47">
        <v>13.45</v>
      </c>
      <c r="D300" s="35">
        <f t="shared" si="19"/>
        <v>9.218202592592592E-4</v>
      </c>
      <c r="E300" s="48">
        <v>9.2314814814814809E-4</v>
      </c>
      <c r="F300" s="26">
        <v>2</v>
      </c>
      <c r="G300" s="21">
        <v>628</v>
      </c>
      <c r="H300" s="20">
        <v>14.92</v>
      </c>
      <c r="I300" s="20">
        <v>70.83</v>
      </c>
      <c r="J300" s="19">
        <v>298</v>
      </c>
    </row>
    <row r="301" spans="2:10">
      <c r="B301" s="32">
        <f t="shared" si="17"/>
        <v>13.4551</v>
      </c>
      <c r="C301" s="47">
        <v>13.47</v>
      </c>
      <c r="D301" s="35">
        <f t="shared" si="19"/>
        <v>9.2320914814814808E-4</v>
      </c>
      <c r="E301" s="48">
        <v>9.2453703703703697E-4</v>
      </c>
      <c r="F301" s="26">
        <v>1</v>
      </c>
      <c r="G301" s="21">
        <v>629</v>
      </c>
      <c r="H301" s="20">
        <v>14.96</v>
      </c>
      <c r="I301" s="20">
        <v>71.02</v>
      </c>
      <c r="J301" s="19">
        <v>299</v>
      </c>
    </row>
    <row r="302" spans="2:10">
      <c r="B302" s="32">
        <f t="shared" si="17"/>
        <v>13.475100000000001</v>
      </c>
      <c r="C302" s="47">
        <v>13.5</v>
      </c>
      <c r="D302" s="35">
        <f t="shared" si="19"/>
        <v>9.2459803703703696E-4</v>
      </c>
      <c r="E302" s="48">
        <v>9.2592592592592585E-4</v>
      </c>
      <c r="F302" s="26">
        <v>0</v>
      </c>
      <c r="G302" s="18">
        <v>630</v>
      </c>
      <c r="H302" s="14">
        <v>15</v>
      </c>
      <c r="I302" s="14">
        <v>71.2</v>
      </c>
      <c r="J302" s="17">
        <v>300</v>
      </c>
    </row>
  </sheetData>
  <phoneticPr fontId="18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&amp;C&amp;"Arial CE,Félkövér"&amp;12TÖBBPRÓBA PONTÉRTÉK TÁBLÁZAT 
LEÁNYOK</oddHeader>
  </headerFooter>
  <rowBreaks count="3" manualBreakCount="3">
    <brk id="123" max="16383" man="1"/>
    <brk id="183" max="16383" man="1"/>
    <brk id="2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N457"/>
  <sheetViews>
    <sheetView topLeftCell="A124" zoomScaleNormal="25" workbookViewId="0">
      <selection activeCell="G132" sqref="G132:H133"/>
    </sheetView>
  </sheetViews>
  <sheetFormatPr defaultRowHeight="12.75"/>
  <cols>
    <col min="1" max="1" width="26.7109375" customWidth="1"/>
    <col min="2" max="5" width="8.7109375" customWidth="1"/>
    <col min="6" max="6" width="15.5703125" bestFit="1" customWidth="1"/>
    <col min="7" max="8" width="25" customWidth="1"/>
    <col min="9" max="9" width="10.28515625" customWidth="1"/>
    <col min="10" max="10" width="11.28515625" customWidth="1"/>
    <col min="11" max="11" width="7" style="1" customWidth="1"/>
    <col min="12" max="12" width="6.28515625" customWidth="1"/>
    <col min="13" max="13" width="6" customWidth="1"/>
    <col min="14" max="14" width="5.7109375" customWidth="1"/>
    <col min="15" max="15" width="6.5703125" customWidth="1"/>
    <col min="16" max="16" width="5.7109375" customWidth="1"/>
    <col min="17" max="17" width="7.5703125" customWidth="1"/>
    <col min="18" max="18" width="11" customWidth="1"/>
    <col min="19" max="19" width="7.5703125" customWidth="1"/>
    <col min="20" max="20" width="7" customWidth="1"/>
    <col min="21" max="21" width="8.140625" customWidth="1"/>
    <col min="22" max="22" width="7.85546875" customWidth="1"/>
    <col min="23" max="23" width="7.28515625" customWidth="1"/>
  </cols>
  <sheetData>
    <row r="1" spans="1:11" ht="13.5" thickBot="1">
      <c r="K1"/>
    </row>
    <row r="2" spans="1:11" ht="27.75" customHeight="1" thickTop="1">
      <c r="A2" s="96" t="s">
        <v>118</v>
      </c>
      <c r="B2" s="97"/>
      <c r="C2" s="97"/>
      <c r="D2" s="97"/>
      <c r="E2" s="97"/>
      <c r="F2" s="98"/>
      <c r="G2" s="84" t="s">
        <v>87</v>
      </c>
      <c r="H2" s="85"/>
      <c r="K2"/>
    </row>
    <row r="3" spans="1:11" ht="12.75" customHeight="1">
      <c r="A3" s="2" t="s">
        <v>1</v>
      </c>
      <c r="B3" s="27" t="s">
        <v>86</v>
      </c>
      <c r="C3" s="3" t="s">
        <v>89</v>
      </c>
      <c r="D3" s="3" t="s">
        <v>82</v>
      </c>
      <c r="E3" s="3" t="s">
        <v>84</v>
      </c>
      <c r="F3" s="3" t="s">
        <v>0</v>
      </c>
      <c r="G3" s="86"/>
      <c r="H3" s="87"/>
      <c r="K3"/>
    </row>
    <row r="4" spans="1:11" ht="12.75" customHeight="1">
      <c r="A4" s="57"/>
      <c r="B4" s="53"/>
      <c r="C4" s="11"/>
      <c r="D4" s="37"/>
      <c r="E4" s="11"/>
      <c r="F4" s="55">
        <f>SUM(C5:E5)</f>
        <v>0</v>
      </c>
      <c r="G4" s="80"/>
      <c r="H4" s="81"/>
      <c r="K4"/>
    </row>
    <row r="5" spans="1:11" ht="12.75" customHeight="1">
      <c r="A5" s="58"/>
      <c r="B5" s="54"/>
      <c r="C5" s="4">
        <f ca="1">IF(C4&lt;6.87,0,VLOOKUP(C4,rfut,5,TRUE))</f>
        <v>0</v>
      </c>
      <c r="D5" s="4">
        <f ca="1">IF(D4&lt;179,0,VLOOKUP(D4,távol,4,TRUE))</f>
        <v>0</v>
      </c>
      <c r="E5" s="4">
        <f ca="1">IF(E4&lt;4,0,VLOOKUP(E4,kisl,2,TRUE))</f>
        <v>0</v>
      </c>
      <c r="F5" s="56"/>
      <c r="G5" s="82"/>
      <c r="H5" s="83"/>
      <c r="K5"/>
    </row>
    <row r="6" spans="1:11" ht="12.75" customHeight="1">
      <c r="A6" s="57" t="s">
        <v>152</v>
      </c>
      <c r="B6" s="53">
        <v>2003</v>
      </c>
      <c r="C6" s="11"/>
      <c r="D6" s="37"/>
      <c r="E6" s="11"/>
      <c r="F6" s="55">
        <f>SUM(C7:E7)</f>
        <v>0</v>
      </c>
      <c r="G6" s="80" t="s">
        <v>153</v>
      </c>
      <c r="H6" s="81"/>
      <c r="K6"/>
    </row>
    <row r="7" spans="1:11" ht="12.75" customHeight="1">
      <c r="A7" s="58"/>
      <c r="B7" s="54"/>
      <c r="C7" s="4">
        <f ca="1">IF(C6&lt;6.87,0,VLOOKUP(C6,rfut,5,TRUE))</f>
        <v>0</v>
      </c>
      <c r="D7" s="4">
        <f ca="1">IF(D6&lt;179,0,VLOOKUP(D6,távol,4,TRUE))</f>
        <v>0</v>
      </c>
      <c r="E7" s="4">
        <f ca="1">IF(E6&lt;4,0,VLOOKUP(E6,kisl,2,TRUE))</f>
        <v>0</v>
      </c>
      <c r="F7" s="56"/>
      <c r="G7" s="82"/>
      <c r="H7" s="83"/>
      <c r="K7"/>
    </row>
    <row r="8" spans="1:11" ht="12.75" customHeight="1">
      <c r="A8" s="57" t="s">
        <v>154</v>
      </c>
      <c r="B8" s="53">
        <v>2003</v>
      </c>
      <c r="C8" s="11"/>
      <c r="D8" s="37"/>
      <c r="E8" s="11"/>
      <c r="F8" s="55">
        <f>SUM(C9:E9)</f>
        <v>0</v>
      </c>
      <c r="G8" s="80" t="s">
        <v>155</v>
      </c>
      <c r="H8" s="81"/>
      <c r="K8"/>
    </row>
    <row r="9" spans="1:11" ht="12.75" customHeight="1">
      <c r="A9" s="58"/>
      <c r="B9" s="54"/>
      <c r="C9" s="4">
        <f ca="1">IF(C8&lt;6.87,0,VLOOKUP(C8,rfut,5,TRUE))</f>
        <v>0</v>
      </c>
      <c r="D9" s="4">
        <f ca="1">IF(D8&lt;179,0,VLOOKUP(D8,távol,4,TRUE))</f>
        <v>0</v>
      </c>
      <c r="E9" s="4">
        <f ca="1">IF(E8&lt;4,0,VLOOKUP(E8,kisl,2,TRUE))</f>
        <v>0</v>
      </c>
      <c r="F9" s="56"/>
      <c r="G9" s="82"/>
      <c r="H9" s="83"/>
      <c r="K9"/>
    </row>
    <row r="10" spans="1:11" ht="12.75" customHeight="1">
      <c r="A10" s="57"/>
      <c r="B10" s="53"/>
      <c r="C10" s="11"/>
      <c r="D10" s="37"/>
      <c r="E10" s="11"/>
      <c r="F10" s="55">
        <f>SUM(C11:E11)</f>
        <v>0</v>
      </c>
      <c r="G10" s="80"/>
      <c r="H10" s="81"/>
      <c r="K10"/>
    </row>
    <row r="11" spans="1:11" ht="12.75" customHeight="1">
      <c r="A11" s="58"/>
      <c r="B11" s="54"/>
      <c r="C11" s="4">
        <f ca="1">IF(C10&lt;6.87,0,VLOOKUP(C10,rfut,5,TRUE))</f>
        <v>0</v>
      </c>
      <c r="D11" s="4">
        <f ca="1">IF(D10&lt;179,0,VLOOKUP(D10,távol,4,TRUE))</f>
        <v>0</v>
      </c>
      <c r="E11" s="4">
        <f ca="1">IF(E10&lt;4,0,VLOOKUP(E10,kisl,2,TRUE))</f>
        <v>0</v>
      </c>
      <c r="F11" s="56"/>
      <c r="G11" s="82"/>
      <c r="H11" s="83"/>
      <c r="K11"/>
    </row>
    <row r="12" spans="1:11" ht="12.75" customHeight="1">
      <c r="A12" s="57"/>
      <c r="B12" s="53"/>
      <c r="C12" s="11"/>
      <c r="D12" s="37"/>
      <c r="E12" s="11"/>
      <c r="F12" s="55">
        <f>SUM(C13:E13)</f>
        <v>0</v>
      </c>
      <c r="G12" s="80"/>
      <c r="H12" s="81"/>
      <c r="K12"/>
    </row>
    <row r="13" spans="1:11" ht="12.75" customHeight="1">
      <c r="A13" s="58"/>
      <c r="B13" s="54"/>
      <c r="C13" s="4">
        <f ca="1">IF(C12&lt;6.87,0,VLOOKUP(C12,rfut,5,TRUE))</f>
        <v>0</v>
      </c>
      <c r="D13" s="4">
        <f ca="1">IF(D12&lt;179,0,VLOOKUP(D12,távol,4,TRUE))</f>
        <v>0</v>
      </c>
      <c r="E13" s="4">
        <f ca="1">IF(E12&lt;4,0,VLOOKUP(E12,kisl,2,TRUE))</f>
        <v>0</v>
      </c>
      <c r="F13" s="56"/>
      <c r="G13" s="82"/>
      <c r="H13" s="83"/>
      <c r="K13"/>
    </row>
    <row r="14" spans="1:11" ht="12.75" customHeight="1">
      <c r="A14" s="57"/>
      <c r="B14" s="53"/>
      <c r="C14" s="11"/>
      <c r="D14" s="37"/>
      <c r="E14" s="11"/>
      <c r="F14" s="55">
        <f>SUM(C15:E15)</f>
        <v>0</v>
      </c>
      <c r="G14" s="80"/>
      <c r="H14" s="81"/>
      <c r="K14"/>
    </row>
    <row r="15" spans="1:11" ht="12.75" customHeight="1">
      <c r="A15" s="58"/>
      <c r="B15" s="54"/>
      <c r="C15" s="4">
        <f ca="1">IF(C14&lt;6.87,0,VLOOKUP(C14,rfut,5,TRUE))</f>
        <v>0</v>
      </c>
      <c r="D15" s="4">
        <f ca="1">IF(D14&lt;179,0,VLOOKUP(D14,távol,4,TRUE))</f>
        <v>0</v>
      </c>
      <c r="E15" s="4">
        <f ca="1">IF(E14&lt;4,0,VLOOKUP(E14,kisl,2,TRUE))</f>
        <v>0</v>
      </c>
      <c r="F15" s="56"/>
      <c r="G15" s="82"/>
      <c r="H15" s="83"/>
      <c r="K15"/>
    </row>
    <row r="16" spans="1:11" ht="12.75" customHeight="1">
      <c r="A16" s="57"/>
      <c r="B16" s="53"/>
      <c r="C16" s="11"/>
      <c r="D16" s="37"/>
      <c r="E16" s="11"/>
      <c r="F16" s="55">
        <f>SUM(C17:E17)</f>
        <v>0</v>
      </c>
      <c r="G16" s="80"/>
      <c r="H16" s="81"/>
      <c r="K16"/>
    </row>
    <row r="17" spans="1:11" ht="12.75" customHeight="1">
      <c r="A17" s="58"/>
      <c r="B17" s="54"/>
      <c r="C17" s="4">
        <f ca="1">IF(C16&lt;6.87,0,VLOOKUP(C16,rfut,5,TRUE))</f>
        <v>0</v>
      </c>
      <c r="D17" s="4">
        <f ca="1">IF(D16&lt;179,0,VLOOKUP(D16,távol,4,TRUE))</f>
        <v>0</v>
      </c>
      <c r="E17" s="4">
        <f ca="1">IF(E16&lt;4,0,VLOOKUP(E16,kisl,2,TRUE))</f>
        <v>0</v>
      </c>
      <c r="F17" s="56"/>
      <c r="G17" s="82"/>
      <c r="H17" s="83"/>
      <c r="K17"/>
    </row>
    <row r="18" spans="1:11" ht="12.75" customHeight="1">
      <c r="A18" s="57"/>
      <c r="B18" s="53"/>
      <c r="C18" s="11"/>
      <c r="D18" s="37"/>
      <c r="E18" s="11"/>
      <c r="F18" s="55">
        <f>SUM(C19:E19)</f>
        <v>0</v>
      </c>
      <c r="G18" s="80"/>
      <c r="H18" s="81"/>
      <c r="K18"/>
    </row>
    <row r="19" spans="1:11" ht="12.75" customHeight="1">
      <c r="A19" s="58"/>
      <c r="B19" s="54"/>
      <c r="C19" s="4">
        <f ca="1">IF(C18&lt;6.87,0,VLOOKUP(C18,rfut,5,TRUE))</f>
        <v>0</v>
      </c>
      <c r="D19" s="4">
        <f ca="1">IF(D18&lt;179,0,VLOOKUP(D18,távol,4,TRUE))</f>
        <v>0</v>
      </c>
      <c r="E19" s="4">
        <f ca="1">IF(E18&lt;4,0,VLOOKUP(E18,kisl,2,TRUE))</f>
        <v>0</v>
      </c>
      <c r="F19" s="56"/>
      <c r="G19" s="82"/>
      <c r="H19" s="83"/>
      <c r="K19"/>
    </row>
    <row r="20" spans="1:11" ht="12.75" customHeight="1">
      <c r="A20" s="57"/>
      <c r="B20" s="53"/>
      <c r="C20" s="11"/>
      <c r="D20" s="37"/>
      <c r="E20" s="11"/>
      <c r="F20" s="55">
        <f>SUM(C21:E21)</f>
        <v>0</v>
      </c>
      <c r="G20" s="80"/>
      <c r="H20" s="81"/>
      <c r="K20"/>
    </row>
    <row r="21" spans="1:11" ht="12.75" customHeight="1">
      <c r="A21" s="58"/>
      <c r="B21" s="54"/>
      <c r="C21" s="4">
        <f ca="1">IF(C20&lt;6.87,0,VLOOKUP(C20,rfut,5,TRUE))</f>
        <v>0</v>
      </c>
      <c r="D21" s="4">
        <f ca="1">IF(D20&lt;179,0,VLOOKUP(D20,távol,4,TRUE))</f>
        <v>0</v>
      </c>
      <c r="E21" s="4">
        <f ca="1">IF(E20&lt;4,0,VLOOKUP(E20,kisl,2,TRUE))</f>
        <v>0</v>
      </c>
      <c r="F21" s="56"/>
      <c r="G21" s="82"/>
      <c r="H21" s="83"/>
      <c r="K21"/>
    </row>
    <row r="22" spans="1:11" ht="14.85" customHeight="1">
      <c r="A22" s="57"/>
      <c r="B22" s="53"/>
      <c r="C22" s="11"/>
      <c r="D22" s="37"/>
      <c r="E22" s="11"/>
      <c r="F22" s="55">
        <f>SUM(C23:E23)</f>
        <v>0</v>
      </c>
      <c r="G22" s="80"/>
      <c r="H22" s="81"/>
      <c r="K22"/>
    </row>
    <row r="23" spans="1:11" ht="12.75" customHeight="1">
      <c r="A23" s="58"/>
      <c r="B23" s="54"/>
      <c r="C23" s="4">
        <f ca="1">IF(C22&lt;6.87,0,VLOOKUP(C22,rfut,5,TRUE))</f>
        <v>0</v>
      </c>
      <c r="D23" s="4">
        <f ca="1">IF(D22&lt;179,0,VLOOKUP(D22,távol,4,TRUE))</f>
        <v>0</v>
      </c>
      <c r="E23" s="4">
        <f ca="1">IF(E22&lt;4,0,VLOOKUP(E22,kisl,2,TRUE))</f>
        <v>0</v>
      </c>
      <c r="F23" s="56"/>
      <c r="G23" s="82"/>
      <c r="H23" s="83"/>
      <c r="K23"/>
    </row>
    <row r="24" spans="1:11" ht="12.75" customHeight="1">
      <c r="A24" s="57"/>
      <c r="B24" s="53"/>
      <c r="C24" s="11"/>
      <c r="D24" s="37"/>
      <c r="E24" s="11"/>
      <c r="F24" s="55">
        <f>SUM(C25:E25)</f>
        <v>0</v>
      </c>
      <c r="G24" s="88"/>
      <c r="H24" s="89"/>
      <c r="K24"/>
    </row>
    <row r="25" spans="1:11" ht="12.75" customHeight="1">
      <c r="A25" s="58"/>
      <c r="B25" s="54"/>
      <c r="C25" s="4">
        <f ca="1">IF(C24&lt;6.87,0,VLOOKUP(C24,rfut,5,TRUE))</f>
        <v>0</v>
      </c>
      <c r="D25" s="4">
        <f ca="1">IF(D24&lt;179,0,VLOOKUP(D24,távol,4,TRUE))</f>
        <v>0</v>
      </c>
      <c r="E25" s="4">
        <f ca="1">IF(E24&lt;4,0,VLOOKUP(E24,kisl,2,TRUE))</f>
        <v>0</v>
      </c>
      <c r="F25" s="56"/>
      <c r="G25" s="90"/>
      <c r="H25" s="91"/>
      <c r="K25"/>
    </row>
    <row r="26" spans="1:11" ht="12.75" customHeight="1">
      <c r="A26" s="57"/>
      <c r="B26" s="53"/>
      <c r="C26" s="11"/>
      <c r="D26" s="37"/>
      <c r="E26" s="11"/>
      <c r="F26" s="55">
        <f>SUM(C27:E27)</f>
        <v>0</v>
      </c>
      <c r="G26" s="88"/>
      <c r="H26" s="89"/>
      <c r="K26"/>
    </row>
    <row r="27" spans="1:11" ht="12.75" customHeight="1">
      <c r="A27" s="58"/>
      <c r="B27" s="54"/>
      <c r="C27" s="4">
        <f ca="1">IF(C26&lt;6.87,0,VLOOKUP(C26,rfut,5,TRUE))</f>
        <v>0</v>
      </c>
      <c r="D27" s="4">
        <f ca="1">IF(D26&lt;179,0,VLOOKUP(D26,távol,4,TRUE))</f>
        <v>0</v>
      </c>
      <c r="E27" s="4">
        <f ca="1">IF(E26&lt;4,0,VLOOKUP(E26,kisl,2,TRUE))</f>
        <v>0</v>
      </c>
      <c r="F27" s="56"/>
      <c r="G27" s="90"/>
      <c r="H27" s="91"/>
      <c r="K27"/>
    </row>
    <row r="28" spans="1:11" ht="12.75" customHeight="1">
      <c r="A28" s="57"/>
      <c r="B28" s="53"/>
      <c r="C28" s="11"/>
      <c r="D28" s="37"/>
      <c r="E28" s="11"/>
      <c r="F28" s="55">
        <f>SUM(C29:E29)</f>
        <v>0</v>
      </c>
      <c r="G28" s="88"/>
      <c r="H28" s="89"/>
      <c r="K28"/>
    </row>
    <row r="29" spans="1:11" ht="12.75" customHeight="1">
      <c r="A29" s="58"/>
      <c r="B29" s="54"/>
      <c r="C29" s="4">
        <f ca="1">IF(C28&lt;6.87,0,VLOOKUP(C28,rfut,5,TRUE))</f>
        <v>0</v>
      </c>
      <c r="D29" s="4">
        <f ca="1">IF(D28&lt;179,0,VLOOKUP(D28,távol,4,TRUE))</f>
        <v>0</v>
      </c>
      <c r="E29" s="4">
        <f ca="1">IF(E28&lt;4,0,VLOOKUP(E28,kisl,2,TRUE))</f>
        <v>0</v>
      </c>
      <c r="F29" s="56"/>
      <c r="G29" s="90"/>
      <c r="H29" s="91"/>
      <c r="K29"/>
    </row>
    <row r="30" spans="1:11" ht="12.75" customHeight="1">
      <c r="A30" s="57"/>
      <c r="B30" s="53"/>
      <c r="C30" s="11"/>
      <c r="D30" s="37"/>
      <c r="E30" s="11"/>
      <c r="F30" s="59">
        <f>SUM(C31:E31)</f>
        <v>0</v>
      </c>
      <c r="G30" s="88"/>
      <c r="H30" s="89"/>
      <c r="K30"/>
    </row>
    <row r="31" spans="1:11" ht="12.75" customHeight="1">
      <c r="A31" s="58"/>
      <c r="B31" s="54"/>
      <c r="C31" s="4">
        <f ca="1">IF(C30&lt;6.87,0,VLOOKUP(C30,rfut,5,TRUE))</f>
        <v>0</v>
      </c>
      <c r="D31" s="4">
        <f ca="1">IF(D30&lt;179,0,VLOOKUP(D30,távol,4,TRUE))</f>
        <v>0</v>
      </c>
      <c r="E31" s="4">
        <f ca="1">IF(E30&lt;4,0,VLOOKUP(E30,kisl,2,TRUE))</f>
        <v>0</v>
      </c>
      <c r="F31" s="51"/>
      <c r="G31" s="90"/>
      <c r="H31" s="91"/>
      <c r="K31"/>
    </row>
    <row r="32" spans="1:11" ht="12.75" customHeight="1">
      <c r="A32" s="57"/>
      <c r="B32" s="53"/>
      <c r="C32" s="12"/>
      <c r="D32" s="38"/>
      <c r="E32" s="12"/>
      <c r="F32" s="59">
        <f>SUM(C33:E33)</f>
        <v>0</v>
      </c>
      <c r="G32" s="92"/>
      <c r="H32" s="93"/>
      <c r="K32"/>
    </row>
    <row r="33" spans="1:14" ht="13.5" customHeight="1" thickBot="1">
      <c r="A33" s="58"/>
      <c r="B33" s="63"/>
      <c r="C33" s="5">
        <f ca="1">IF(C32&lt;6.87,0,VLOOKUP(C32,rfut,5,TRUE))</f>
        <v>0</v>
      </c>
      <c r="D33" s="5">
        <f ca="1">IF(D32&lt;179,0,VLOOKUP(D32,távol,4,TRUE))</f>
        <v>0</v>
      </c>
      <c r="E33" s="5">
        <f ca="1">IF(E32&lt;4,0,VLOOKUP(E32,kisl,2,TRUE))</f>
        <v>0</v>
      </c>
      <c r="F33" s="52"/>
      <c r="G33" s="94"/>
      <c r="H33" s="95"/>
      <c r="K33"/>
    </row>
    <row r="34" spans="1:14" ht="13.5" thickTop="1">
      <c r="E34" s="1"/>
      <c r="K34"/>
    </row>
    <row r="35" spans="1:14" ht="13.5" thickBot="1">
      <c r="K35"/>
    </row>
    <row r="36" spans="1:14" ht="26.25" thickTop="1">
      <c r="A36" s="60" t="s">
        <v>146</v>
      </c>
      <c r="B36" s="61"/>
      <c r="C36" s="62"/>
      <c r="D36" s="62"/>
      <c r="E36" s="62"/>
      <c r="F36" s="62"/>
      <c r="G36" s="68"/>
      <c r="H36" s="69"/>
      <c r="K36"/>
    </row>
    <row r="37" spans="1:14" ht="12.75" customHeight="1">
      <c r="A37" s="2" t="s">
        <v>1</v>
      </c>
      <c r="B37" s="27" t="s">
        <v>86</v>
      </c>
      <c r="C37" s="3" t="s">
        <v>89</v>
      </c>
      <c r="D37" s="3" t="s">
        <v>82</v>
      </c>
      <c r="E37" s="3" t="s">
        <v>84</v>
      </c>
      <c r="F37" s="3" t="s">
        <v>0</v>
      </c>
      <c r="G37" s="70"/>
      <c r="H37" s="71"/>
      <c r="K37"/>
    </row>
    <row r="38" spans="1:14" ht="12.75" customHeight="1">
      <c r="A38" s="57" t="s">
        <v>147</v>
      </c>
      <c r="B38" s="53">
        <v>2003</v>
      </c>
      <c r="C38" s="11">
        <v>9.5</v>
      </c>
      <c r="D38" s="37">
        <v>384</v>
      </c>
      <c r="E38" s="11">
        <v>24.91</v>
      </c>
      <c r="F38" s="55">
        <f>SUM(C39:E39)</f>
        <v>354</v>
      </c>
      <c r="G38" s="72">
        <f>SUM(F38:F49)-MIN(F38:F49)+G48</f>
        <v>1430</v>
      </c>
      <c r="H38" s="73"/>
      <c r="K38"/>
    </row>
    <row r="39" spans="1:14" ht="12.75" customHeight="1">
      <c r="A39" s="58"/>
      <c r="B39" s="54"/>
      <c r="C39" s="4">
        <f ca="1">IF(C38&lt;6.87,0,VLOOKUP(C38,rfut,5,TRUE))</f>
        <v>161</v>
      </c>
      <c r="D39" s="4">
        <f ca="1">IF(D38&lt;179,0,VLOOKUP(D38,távol,4,TRUE))</f>
        <v>116</v>
      </c>
      <c r="E39" s="4">
        <f ca="1">IF(E38&lt;4,0,VLOOKUP(E38,kisl,2,TRUE))</f>
        <v>77</v>
      </c>
      <c r="F39" s="56"/>
      <c r="G39" s="74"/>
      <c r="H39" s="75"/>
      <c r="K39"/>
    </row>
    <row r="40" spans="1:14" ht="12.75" customHeight="1">
      <c r="A40" s="50" t="s">
        <v>149</v>
      </c>
      <c r="B40" s="53">
        <v>2003</v>
      </c>
      <c r="C40" s="11">
        <v>10.5</v>
      </c>
      <c r="D40" s="37">
        <v>318</v>
      </c>
      <c r="E40" s="11">
        <v>21.56</v>
      </c>
      <c r="F40" s="55">
        <f>SUM(C41:E41)</f>
        <v>256</v>
      </c>
      <c r="G40" s="74"/>
      <c r="H40" s="75"/>
      <c r="L40" s="1"/>
      <c r="M40" s="1"/>
      <c r="N40" s="1"/>
    </row>
    <row r="41" spans="1:14" ht="12.75" customHeight="1">
      <c r="A41" s="50"/>
      <c r="B41" s="54"/>
      <c r="C41" s="4">
        <f ca="1">IF(C40&lt;6.87,0,VLOOKUP(C40,rfut,5,TRUE))</f>
        <v>116</v>
      </c>
      <c r="D41" s="4">
        <f ca="1">IF(D40&lt;179,0,VLOOKUP(D40,távol,4,TRUE))</f>
        <v>76</v>
      </c>
      <c r="E41" s="4">
        <f ca="1">IF(E40&lt;4,0,VLOOKUP(E40,kisl,2,TRUE))</f>
        <v>64</v>
      </c>
      <c r="F41" s="56"/>
      <c r="G41" s="74"/>
      <c r="H41" s="75"/>
      <c r="K41"/>
    </row>
    <row r="42" spans="1:14" ht="12.75" customHeight="1">
      <c r="A42" s="57" t="s">
        <v>148</v>
      </c>
      <c r="B42" s="53">
        <v>2003</v>
      </c>
      <c r="C42" s="11">
        <v>11.6</v>
      </c>
      <c r="D42" s="37">
        <v>295</v>
      </c>
      <c r="E42" s="11">
        <v>16.579999999999998</v>
      </c>
      <c r="F42" s="55">
        <f>SUM(C43:E43)</f>
        <v>179</v>
      </c>
      <c r="G42" s="74"/>
      <c r="H42" s="75"/>
      <c r="K42"/>
    </row>
    <row r="43" spans="1:14" ht="12.75" customHeight="1">
      <c r="A43" s="58"/>
      <c r="B43" s="54"/>
      <c r="C43" s="4">
        <f ca="1">IF(C42&lt;6.87,0,VLOOKUP(C42,rfut,5,TRUE))</f>
        <v>71</v>
      </c>
      <c r="D43" s="4">
        <f ca="1">IF(D42&lt;179,0,VLOOKUP(D42,távol,4,TRUE))</f>
        <v>63</v>
      </c>
      <c r="E43" s="4">
        <f ca="1">IF(E42&lt;4,0,VLOOKUP(E42,kisl,2,TRUE))</f>
        <v>45</v>
      </c>
      <c r="F43" s="56"/>
      <c r="G43" s="74"/>
      <c r="H43" s="75"/>
      <c r="K43"/>
    </row>
    <row r="44" spans="1:14" ht="12.75" customHeight="1">
      <c r="A44" s="50" t="s">
        <v>161</v>
      </c>
      <c r="B44" s="53">
        <v>2003</v>
      </c>
      <c r="C44" s="11">
        <v>10</v>
      </c>
      <c r="D44" s="37">
        <v>348</v>
      </c>
      <c r="E44" s="11">
        <v>19.71</v>
      </c>
      <c r="F44" s="55">
        <f>SUM(C45:E45)</f>
        <v>288</v>
      </c>
      <c r="G44" s="74"/>
      <c r="H44" s="75"/>
      <c r="K44"/>
    </row>
    <row r="45" spans="1:14" ht="12.75" customHeight="1">
      <c r="A45" s="50"/>
      <c r="B45" s="54"/>
      <c r="C45" s="4">
        <f ca="1">IF(C44&lt;6.87,0,VLOOKUP(C44,rfut,5,TRUE))</f>
        <v>138</v>
      </c>
      <c r="D45" s="4">
        <f ca="1">IF(D44&lt;179,0,VLOOKUP(D44,távol,4,TRUE))</f>
        <v>93</v>
      </c>
      <c r="E45" s="4">
        <f ca="1">IF(E44&lt;4,0,VLOOKUP(E44,kisl,2,TRUE))</f>
        <v>57</v>
      </c>
      <c r="F45" s="56"/>
      <c r="G45" s="74"/>
      <c r="H45" s="75"/>
      <c r="K45"/>
    </row>
    <row r="46" spans="1:14" ht="12.75" customHeight="1">
      <c r="A46" s="57" t="s">
        <v>162</v>
      </c>
      <c r="B46" s="53">
        <v>2004</v>
      </c>
      <c r="C46" s="11">
        <v>10.3</v>
      </c>
      <c r="D46" s="37">
        <v>311</v>
      </c>
      <c r="E46" s="11">
        <v>16.02</v>
      </c>
      <c r="F46" s="59">
        <f>SUM(C47:E47)</f>
        <v>240</v>
      </c>
      <c r="G46" s="76" t="s">
        <v>93</v>
      </c>
      <c r="H46" s="78">
        <v>7.7777777777777784E-4</v>
      </c>
      <c r="K46"/>
    </row>
    <row r="47" spans="1:14" ht="13.5" customHeight="1">
      <c r="A47" s="58"/>
      <c r="B47" s="54"/>
      <c r="C47" s="4">
        <f ca="1">IF(C46&lt;6.87,0,VLOOKUP(C46,rfut,5,TRUE))</f>
        <v>125</v>
      </c>
      <c r="D47" s="4">
        <f ca="1">IF(D46&lt;179,0,VLOOKUP(D46,távol,4,TRUE))</f>
        <v>72</v>
      </c>
      <c r="E47" s="4">
        <f ca="1">IF(E46&lt;4,0,VLOOKUP(E46,kisl,2,TRUE))</f>
        <v>43</v>
      </c>
      <c r="F47" s="51"/>
      <c r="G47" s="77"/>
      <c r="H47" s="79"/>
      <c r="K47"/>
    </row>
    <row r="48" spans="1:14" ht="12.75" customHeight="1">
      <c r="A48" s="50"/>
      <c r="B48" s="53"/>
      <c r="C48" s="12"/>
      <c r="D48" s="38"/>
      <c r="E48" s="12"/>
      <c r="F48" s="51">
        <f>SUM(C49:E49)</f>
        <v>0</v>
      </c>
      <c r="G48" s="64">
        <f ca="1">IF(H46&lt;lány!$D$2,0,VLOOKUP(H46,hfut,3,TRUE))</f>
        <v>113</v>
      </c>
      <c r="H48" s="65"/>
      <c r="K48"/>
    </row>
    <row r="49" spans="1:11" ht="13.5" customHeight="1" thickBot="1">
      <c r="A49" s="50"/>
      <c r="B49" s="63"/>
      <c r="C49" s="5">
        <f ca="1">IF(C48&lt;6.87,0,VLOOKUP(C48,rfut,5,TRUE))</f>
        <v>0</v>
      </c>
      <c r="D49" s="5">
        <f ca="1">IF(D48&lt;179,0,VLOOKUP(D48,távol,4,TRUE))</f>
        <v>0</v>
      </c>
      <c r="E49" s="5">
        <f ca="1">IF(E48&lt;4,0,VLOOKUP(E48,kisl,2,TRUE))</f>
        <v>0</v>
      </c>
      <c r="F49" s="52"/>
      <c r="G49" s="66"/>
      <c r="H49" s="67"/>
      <c r="K49"/>
    </row>
    <row r="50" spans="1:11" ht="13.5" thickTop="1">
      <c r="K50"/>
    </row>
    <row r="51" spans="1:11" ht="12" customHeight="1" thickBot="1">
      <c r="K51"/>
    </row>
    <row r="52" spans="1:11" ht="27" customHeight="1" thickTop="1">
      <c r="A52" s="60" t="s">
        <v>151</v>
      </c>
      <c r="B52" s="61"/>
      <c r="C52" s="62"/>
      <c r="D52" s="62"/>
      <c r="E52" s="62"/>
      <c r="F52" s="62"/>
      <c r="G52" s="68"/>
      <c r="H52" s="69"/>
      <c r="K52"/>
    </row>
    <row r="53" spans="1:11" ht="12.75" customHeight="1">
      <c r="A53" s="2" t="s">
        <v>1</v>
      </c>
      <c r="B53" s="27" t="s">
        <v>86</v>
      </c>
      <c r="C53" s="3" t="s">
        <v>89</v>
      </c>
      <c r="D53" s="3" t="s">
        <v>82</v>
      </c>
      <c r="E53" s="3" t="s">
        <v>84</v>
      </c>
      <c r="F53" s="3" t="s">
        <v>0</v>
      </c>
      <c r="G53" s="70"/>
      <c r="H53" s="71"/>
      <c r="K53"/>
    </row>
    <row r="54" spans="1:11" ht="12.75" customHeight="1">
      <c r="A54" s="57" t="s">
        <v>150</v>
      </c>
      <c r="B54" s="53">
        <v>2003</v>
      </c>
      <c r="C54" s="11">
        <v>10.1</v>
      </c>
      <c r="D54" s="37">
        <v>313</v>
      </c>
      <c r="E54" s="11">
        <v>32.49</v>
      </c>
      <c r="F54" s="55">
        <f>SUM(C55:E55)</f>
        <v>314</v>
      </c>
      <c r="G54" s="72">
        <f>SUM(F54:F65)-MIN(F54:F65)+G64</f>
        <v>1343</v>
      </c>
      <c r="H54" s="73"/>
      <c r="K54"/>
    </row>
    <row r="55" spans="1:11" ht="12.75" customHeight="1">
      <c r="A55" s="58"/>
      <c r="B55" s="54"/>
      <c r="C55" s="4">
        <f ca="1">IF(C54&lt;6.87,0,VLOOKUP(C54,rfut,5,TRUE))</f>
        <v>134</v>
      </c>
      <c r="D55" s="4">
        <f ca="1">IF(D54&lt;179,0,VLOOKUP(D54,távol,4,TRUE))</f>
        <v>73</v>
      </c>
      <c r="E55" s="4">
        <f ca="1">IF(E54&lt;4,0,VLOOKUP(E54,kisl,2,TRUE))</f>
        <v>107</v>
      </c>
      <c r="F55" s="56"/>
      <c r="G55" s="74"/>
      <c r="H55" s="75"/>
      <c r="K55"/>
    </row>
    <row r="56" spans="1:11" ht="12.75" customHeight="1">
      <c r="A56" s="50" t="s">
        <v>158</v>
      </c>
      <c r="B56" s="53">
        <v>2004</v>
      </c>
      <c r="C56" s="11">
        <v>11</v>
      </c>
      <c r="D56" s="37">
        <v>263</v>
      </c>
      <c r="E56" s="11">
        <v>23.05</v>
      </c>
      <c r="F56" s="55">
        <f>SUM(C57:E57)</f>
        <v>209</v>
      </c>
      <c r="G56" s="74"/>
      <c r="H56" s="75"/>
      <c r="K56"/>
    </row>
    <row r="57" spans="1:11" ht="12.75" customHeight="1">
      <c r="A57" s="50"/>
      <c r="B57" s="54"/>
      <c r="C57" s="4">
        <f ca="1">IF(C56&lt;6.87,0,VLOOKUP(C56,rfut,5,TRUE))</f>
        <v>95</v>
      </c>
      <c r="D57" s="4">
        <f ca="1">IF(D56&lt;179,0,VLOOKUP(D56,távol,4,TRUE))</f>
        <v>44</v>
      </c>
      <c r="E57" s="4">
        <f ca="1">IF(E56&lt;4,0,VLOOKUP(E56,kisl,2,TRUE))</f>
        <v>70</v>
      </c>
      <c r="F57" s="56"/>
      <c r="G57" s="74"/>
      <c r="H57" s="75"/>
      <c r="K57"/>
    </row>
    <row r="58" spans="1:11" ht="12.75" customHeight="1">
      <c r="A58" s="57" t="s">
        <v>159</v>
      </c>
      <c r="B58" s="53">
        <v>2004</v>
      </c>
      <c r="C58" s="11">
        <v>10.5</v>
      </c>
      <c r="D58" s="37">
        <v>340</v>
      </c>
      <c r="E58" s="11">
        <v>25.55</v>
      </c>
      <c r="F58" s="55">
        <f>SUM(C59:E59)</f>
        <v>284</v>
      </c>
      <c r="G58" s="74"/>
      <c r="H58" s="75"/>
      <c r="K58"/>
    </row>
    <row r="59" spans="1:11" ht="12.75" customHeight="1">
      <c r="A59" s="58"/>
      <c r="B59" s="54"/>
      <c r="C59" s="4">
        <f ca="1">IF(C58&lt;6.87,0,VLOOKUP(C58,rfut,5,TRUE))</f>
        <v>116</v>
      </c>
      <c r="D59" s="4">
        <f ca="1">IF(D58&lt;179,0,VLOOKUP(D58,távol,4,TRUE))</f>
        <v>89</v>
      </c>
      <c r="E59" s="4">
        <f ca="1">IF(E58&lt;4,0,VLOOKUP(E58,kisl,2,TRUE))</f>
        <v>79</v>
      </c>
      <c r="F59" s="56"/>
      <c r="G59" s="74"/>
      <c r="H59" s="75"/>
      <c r="K59"/>
    </row>
    <row r="60" spans="1:11" ht="12.75" customHeight="1">
      <c r="A60" s="50" t="s">
        <v>160</v>
      </c>
      <c r="B60" s="53">
        <v>2004</v>
      </c>
      <c r="C60" s="11">
        <v>10.8</v>
      </c>
      <c r="D60" s="37">
        <v>306</v>
      </c>
      <c r="E60" s="11">
        <v>23.93</v>
      </c>
      <c r="F60" s="55">
        <f>SUM(C61:E61)</f>
        <v>245</v>
      </c>
      <c r="G60" s="74"/>
      <c r="H60" s="75"/>
      <c r="K60"/>
    </row>
    <row r="61" spans="1:11" ht="13.5" customHeight="1">
      <c r="A61" s="50"/>
      <c r="B61" s="54"/>
      <c r="C61" s="4">
        <f ca="1">IF(C60&lt;6.87,0,VLOOKUP(C60,rfut,5,TRUE))</f>
        <v>103</v>
      </c>
      <c r="D61" s="4">
        <f ca="1">IF(D60&lt;179,0,VLOOKUP(D60,távol,4,TRUE))</f>
        <v>69</v>
      </c>
      <c r="E61" s="4">
        <f ca="1">IF(E60&lt;4,0,VLOOKUP(E60,kisl,2,TRUE))</f>
        <v>73</v>
      </c>
      <c r="F61" s="56"/>
      <c r="G61" s="74"/>
      <c r="H61" s="75"/>
      <c r="K61"/>
    </row>
    <row r="62" spans="1:11" ht="12.75" customHeight="1">
      <c r="A62" s="57" t="s">
        <v>163</v>
      </c>
      <c r="B62" s="53">
        <v>2004</v>
      </c>
      <c r="C62" s="11">
        <v>11.1</v>
      </c>
      <c r="D62" s="37">
        <v>317</v>
      </c>
      <c r="E62" s="11">
        <v>21.32</v>
      </c>
      <c r="F62" s="59">
        <f>SUM(C63:E63)</f>
        <v>229</v>
      </c>
      <c r="G62" s="76" t="s">
        <v>93</v>
      </c>
      <c r="H62" s="78">
        <v>8.4027777777777779E-4</v>
      </c>
      <c r="K62"/>
    </row>
    <row r="63" spans="1:11" ht="12.75" customHeight="1">
      <c r="A63" s="58"/>
      <c r="B63" s="54"/>
      <c r="C63" s="4">
        <f ca="1">IF(C62&lt;6.87,0,VLOOKUP(C62,rfut,5,TRUE))</f>
        <v>91</v>
      </c>
      <c r="D63" s="4">
        <f ca="1">IF(D62&lt;179,0,VLOOKUP(D62,távol,4,TRUE))</f>
        <v>75</v>
      </c>
      <c r="E63" s="4">
        <f ca="1">IF(E62&lt;4,0,VLOOKUP(E62,kisl,2,TRUE))</f>
        <v>63</v>
      </c>
      <c r="F63" s="51"/>
      <c r="G63" s="77"/>
      <c r="H63" s="79"/>
      <c r="K63"/>
    </row>
    <row r="64" spans="1:11" ht="12.75" customHeight="1">
      <c r="A64" s="50"/>
      <c r="B64" s="53"/>
      <c r="C64" s="12"/>
      <c r="D64" s="38"/>
      <c r="E64" s="12"/>
      <c r="F64" s="51">
        <f>SUM(C65:E65)</f>
        <v>0</v>
      </c>
      <c r="G64" s="64">
        <f ca="1">IF(H62&lt;lány!$D$2,0,VLOOKUP(H62,hfut,3,TRUE))</f>
        <v>62</v>
      </c>
      <c r="H64" s="65"/>
      <c r="K64"/>
    </row>
    <row r="65" spans="1:11" ht="12.75" customHeight="1" thickBot="1">
      <c r="A65" s="50"/>
      <c r="B65" s="63"/>
      <c r="C65" s="5">
        <f ca="1">IF(C64&lt;6.87,0,VLOOKUP(C64,rfut,5,TRUE))</f>
        <v>0</v>
      </c>
      <c r="D65" s="5">
        <f ca="1">IF(D64&lt;179,0,VLOOKUP(D64,távol,4,TRUE))</f>
        <v>0</v>
      </c>
      <c r="E65" s="5">
        <f ca="1">IF(E64&lt;4,0,VLOOKUP(E64,kisl,2,TRUE))</f>
        <v>0</v>
      </c>
      <c r="F65" s="52"/>
      <c r="G65" s="66"/>
      <c r="H65" s="67"/>
      <c r="K65"/>
    </row>
    <row r="66" spans="1:11" ht="12.75" customHeight="1" thickTop="1">
      <c r="K66"/>
    </row>
    <row r="67" spans="1:11" ht="12.75" customHeight="1" thickBot="1">
      <c r="K67"/>
    </row>
    <row r="68" spans="1:11" ht="27" customHeight="1" thickTop="1">
      <c r="A68" s="60" t="s">
        <v>121</v>
      </c>
      <c r="B68" s="61"/>
      <c r="C68" s="62"/>
      <c r="D68" s="62"/>
      <c r="E68" s="62"/>
      <c r="F68" s="62"/>
      <c r="G68" s="68"/>
      <c r="H68" s="69"/>
      <c r="K68"/>
    </row>
    <row r="69" spans="1:11" ht="12.75" customHeight="1">
      <c r="A69" s="2" t="s">
        <v>1</v>
      </c>
      <c r="B69" s="27" t="s">
        <v>86</v>
      </c>
      <c r="C69" s="3" t="s">
        <v>89</v>
      </c>
      <c r="D69" s="3" t="s">
        <v>82</v>
      </c>
      <c r="E69" s="3" t="s">
        <v>84</v>
      </c>
      <c r="F69" s="3" t="s">
        <v>0</v>
      </c>
      <c r="G69" s="70"/>
      <c r="H69" s="71"/>
      <c r="K69"/>
    </row>
    <row r="70" spans="1:11" ht="12.75" customHeight="1">
      <c r="A70" s="57" t="s">
        <v>122</v>
      </c>
      <c r="B70" s="53">
        <v>2004</v>
      </c>
      <c r="C70" s="11">
        <v>9.8000000000000007</v>
      </c>
      <c r="D70" s="37">
        <v>328</v>
      </c>
      <c r="E70" s="11">
        <v>31.23</v>
      </c>
      <c r="F70" s="55">
        <f>SUM(C71:E71)</f>
        <v>331</v>
      </c>
      <c r="G70" s="72">
        <f>SUM(F70:F81)-MIN(F70:F81)+G80</f>
        <v>1825</v>
      </c>
      <c r="H70" s="73"/>
      <c r="K70"/>
    </row>
    <row r="71" spans="1:11" ht="12.75" customHeight="1">
      <c r="A71" s="58"/>
      <c r="B71" s="54"/>
      <c r="C71" s="4">
        <f ca="1">IF(C70&lt;6.87,0,VLOOKUP(C70,rfut,5,TRUE))</f>
        <v>147</v>
      </c>
      <c r="D71" s="4">
        <f ca="1">IF(D70&lt;179,0,VLOOKUP(D70,távol,4,TRUE))</f>
        <v>82</v>
      </c>
      <c r="E71" s="4">
        <f ca="1">IF(E70&lt;4,0,VLOOKUP(E70,kisl,2,TRUE))</f>
        <v>102</v>
      </c>
      <c r="F71" s="56"/>
      <c r="G71" s="74"/>
      <c r="H71" s="75"/>
      <c r="K71"/>
    </row>
    <row r="72" spans="1:11" ht="12.75" customHeight="1">
      <c r="A72" s="50" t="s">
        <v>123</v>
      </c>
      <c r="B72" s="53">
        <v>2003</v>
      </c>
      <c r="C72" s="11">
        <v>9.9</v>
      </c>
      <c r="D72" s="37">
        <v>363</v>
      </c>
      <c r="E72" s="11">
        <v>25.3</v>
      </c>
      <c r="F72" s="55">
        <f>SUM(C73:E73)</f>
        <v>323</v>
      </c>
      <c r="G72" s="74"/>
      <c r="H72" s="75"/>
      <c r="K72"/>
    </row>
    <row r="73" spans="1:11" ht="12.75" customHeight="1">
      <c r="A73" s="50"/>
      <c r="B73" s="54"/>
      <c r="C73" s="4">
        <f ca="1">IF(C72&lt;6.87,0,VLOOKUP(C72,rfut,5,TRUE))</f>
        <v>143</v>
      </c>
      <c r="D73" s="4">
        <f ca="1">IF(D72&lt;179,0,VLOOKUP(D72,távol,4,TRUE))</f>
        <v>102</v>
      </c>
      <c r="E73" s="4">
        <f ca="1">IF(E72&lt;4,0,VLOOKUP(E72,kisl,2,TRUE))</f>
        <v>78</v>
      </c>
      <c r="F73" s="56"/>
      <c r="G73" s="74"/>
      <c r="H73" s="75"/>
      <c r="K73"/>
    </row>
    <row r="74" spans="1:11" ht="12.75" customHeight="1">
      <c r="A74" s="57" t="s">
        <v>124</v>
      </c>
      <c r="B74" s="53">
        <v>2004</v>
      </c>
      <c r="C74" s="11">
        <v>11.4</v>
      </c>
      <c r="D74" s="37">
        <v>293</v>
      </c>
      <c r="E74" s="11">
        <v>29.16</v>
      </c>
      <c r="F74" s="55">
        <f>SUM(C75:E75)</f>
        <v>234</v>
      </c>
      <c r="G74" s="74"/>
      <c r="H74" s="75"/>
      <c r="K74"/>
    </row>
    <row r="75" spans="1:11" ht="13.5" customHeight="1">
      <c r="A75" s="58"/>
      <c r="B75" s="54"/>
      <c r="C75" s="4">
        <f ca="1">IF(C74&lt;6.87,0,VLOOKUP(C74,rfut,5,TRUE))</f>
        <v>79</v>
      </c>
      <c r="D75" s="4">
        <f ca="1">IF(D74&lt;179,0,VLOOKUP(D74,távol,4,TRUE))</f>
        <v>61</v>
      </c>
      <c r="E75" s="4">
        <f ca="1">IF(E74&lt;4,0,VLOOKUP(E74,kisl,2,TRUE))</f>
        <v>94</v>
      </c>
      <c r="F75" s="56"/>
      <c r="G75" s="74"/>
      <c r="H75" s="75"/>
      <c r="K75"/>
    </row>
    <row r="76" spans="1:11" ht="12.75" customHeight="1">
      <c r="A76" s="50" t="s">
        <v>125</v>
      </c>
      <c r="B76" s="53">
        <v>2003</v>
      </c>
      <c r="C76" s="11">
        <v>9.6999999999999993</v>
      </c>
      <c r="D76" s="37">
        <v>342</v>
      </c>
      <c r="E76" s="11">
        <v>39.5</v>
      </c>
      <c r="F76" s="55">
        <f>SUM(C77:E77)</f>
        <v>380</v>
      </c>
      <c r="G76" s="74"/>
      <c r="H76" s="75"/>
      <c r="K76"/>
    </row>
    <row r="77" spans="1:11" ht="12.75" customHeight="1">
      <c r="A77" s="50"/>
      <c r="B77" s="54"/>
      <c r="C77" s="4">
        <f ca="1">IF(C76&lt;6.87,0,VLOOKUP(C76,rfut,5,TRUE))</f>
        <v>152</v>
      </c>
      <c r="D77" s="4">
        <f ca="1">IF(D76&lt;179,0,VLOOKUP(D76,távol,4,TRUE))</f>
        <v>90</v>
      </c>
      <c r="E77" s="4">
        <f ca="1">IF(E76&lt;4,0,VLOOKUP(E76,kisl,2,TRUE))</f>
        <v>138</v>
      </c>
      <c r="F77" s="56"/>
      <c r="G77" s="74"/>
      <c r="H77" s="75"/>
      <c r="K77"/>
    </row>
    <row r="78" spans="1:11" ht="12.75" customHeight="1">
      <c r="A78" s="57" t="s">
        <v>126</v>
      </c>
      <c r="B78" s="53">
        <v>2003</v>
      </c>
      <c r="C78" s="11">
        <v>9.5</v>
      </c>
      <c r="D78" s="37">
        <v>361</v>
      </c>
      <c r="E78" s="11">
        <v>20.149999999999999</v>
      </c>
      <c r="F78" s="59">
        <f>SUM(C79:E79)</f>
        <v>320</v>
      </c>
      <c r="G78" s="76" t="s">
        <v>93</v>
      </c>
      <c r="H78" s="78">
        <v>7.5231481481481471E-4</v>
      </c>
      <c r="K78"/>
    </row>
    <row r="79" spans="1:11" ht="12.75" customHeight="1">
      <c r="A79" s="58"/>
      <c r="B79" s="54"/>
      <c r="C79" s="4">
        <f ca="1">IF(C78&lt;6.87,0,VLOOKUP(C78,rfut,5,TRUE))</f>
        <v>161</v>
      </c>
      <c r="D79" s="4">
        <f ca="1">IF(D78&lt;179,0,VLOOKUP(D78,távol,4,TRUE))</f>
        <v>101</v>
      </c>
      <c r="E79" s="4">
        <f ca="1">IF(E78&lt;4,0,VLOOKUP(E78,kisl,2,TRUE))</f>
        <v>58</v>
      </c>
      <c r="F79" s="51"/>
      <c r="G79" s="77"/>
      <c r="H79" s="79"/>
      <c r="K79"/>
    </row>
    <row r="80" spans="1:11" ht="12.75" customHeight="1">
      <c r="A80" s="50" t="s">
        <v>127</v>
      </c>
      <c r="B80" s="53">
        <v>2003</v>
      </c>
      <c r="C80" s="12">
        <v>9.6</v>
      </c>
      <c r="D80" s="38">
        <v>374</v>
      </c>
      <c r="E80" s="12">
        <v>23.1</v>
      </c>
      <c r="F80" s="51">
        <f>SUM(C81:E81)</f>
        <v>336</v>
      </c>
      <c r="G80" s="64">
        <f ca="1">IF(H78&lt;lány!$D$2,0,VLOOKUP(H78,hfut,3,TRUE))</f>
        <v>135</v>
      </c>
      <c r="H80" s="65"/>
      <c r="K80"/>
    </row>
    <row r="81" spans="1:11" ht="12.75" customHeight="1" thickBot="1">
      <c r="A81" s="50"/>
      <c r="B81" s="63"/>
      <c r="C81" s="5">
        <f ca="1">IF(C80&lt;6.87,0,VLOOKUP(C80,rfut,5,TRUE))</f>
        <v>157</v>
      </c>
      <c r="D81" s="5">
        <f ca="1">IF(D80&lt;179,0,VLOOKUP(D80,távol,4,TRUE))</f>
        <v>109</v>
      </c>
      <c r="E81" s="5">
        <f ca="1">IF(E80&lt;4,0,VLOOKUP(E80,kisl,2,TRUE))</f>
        <v>70</v>
      </c>
      <c r="F81" s="52"/>
      <c r="G81" s="66"/>
      <c r="H81" s="67"/>
      <c r="K81"/>
    </row>
    <row r="82" spans="1:11" ht="12.75" customHeight="1" thickTop="1">
      <c r="K82"/>
    </row>
    <row r="83" spans="1:11" ht="12.75" customHeight="1" thickBot="1">
      <c r="K83"/>
    </row>
    <row r="84" spans="1:11" ht="27" customHeight="1" thickTop="1">
      <c r="A84" s="60" t="s">
        <v>128</v>
      </c>
      <c r="B84" s="61"/>
      <c r="C84" s="62"/>
      <c r="D84" s="62"/>
      <c r="E84" s="62"/>
      <c r="F84" s="62"/>
      <c r="G84" s="68"/>
      <c r="H84" s="69"/>
      <c r="K84"/>
    </row>
    <row r="85" spans="1:11" ht="12.75" customHeight="1">
      <c r="A85" s="2" t="s">
        <v>1</v>
      </c>
      <c r="B85" s="27" t="s">
        <v>86</v>
      </c>
      <c r="C85" s="3" t="s">
        <v>89</v>
      </c>
      <c r="D85" s="3" t="s">
        <v>82</v>
      </c>
      <c r="E85" s="3" t="s">
        <v>84</v>
      </c>
      <c r="F85" s="3" t="s">
        <v>0</v>
      </c>
      <c r="G85" s="70"/>
      <c r="H85" s="71"/>
      <c r="K85"/>
    </row>
    <row r="86" spans="1:11" ht="12.75" customHeight="1">
      <c r="A86" s="57" t="s">
        <v>129</v>
      </c>
      <c r="B86" s="53">
        <v>2004</v>
      </c>
      <c r="C86" s="11">
        <v>9.6999999999999993</v>
      </c>
      <c r="D86" s="37">
        <v>386</v>
      </c>
      <c r="E86" s="11">
        <v>21.77</v>
      </c>
      <c r="F86" s="55">
        <f>SUM(C87:E87)</f>
        <v>334</v>
      </c>
      <c r="G86" s="72">
        <f>SUM(F86:F97)-MIN(F86:F97)+G96</f>
        <v>1704</v>
      </c>
      <c r="H86" s="73"/>
      <c r="K86"/>
    </row>
    <row r="87" spans="1:11" ht="12.75" customHeight="1">
      <c r="A87" s="58"/>
      <c r="B87" s="54"/>
      <c r="C87" s="4">
        <f ca="1">IF(C86&lt;6.87,0,VLOOKUP(C86,rfut,5,TRUE))</f>
        <v>152</v>
      </c>
      <c r="D87" s="4">
        <f ca="1">IF(D86&lt;179,0,VLOOKUP(D86,távol,4,TRUE))</f>
        <v>117</v>
      </c>
      <c r="E87" s="4">
        <f ca="1">IF(E86&lt;4,0,VLOOKUP(E86,kisl,2,TRUE))</f>
        <v>65</v>
      </c>
      <c r="F87" s="56"/>
      <c r="G87" s="74"/>
      <c r="H87" s="75"/>
      <c r="K87"/>
    </row>
    <row r="88" spans="1:11" ht="12.75" customHeight="1">
      <c r="A88" s="50" t="s">
        <v>130</v>
      </c>
      <c r="B88" s="53">
        <v>2003</v>
      </c>
      <c r="C88" s="11">
        <v>9.6</v>
      </c>
      <c r="D88" s="37">
        <v>381</v>
      </c>
      <c r="E88" s="11">
        <v>17.899999999999999</v>
      </c>
      <c r="F88" s="55">
        <f>SUM(C89:E89)</f>
        <v>320</v>
      </c>
      <c r="G88" s="74"/>
      <c r="H88" s="75"/>
      <c r="K88"/>
    </row>
    <row r="89" spans="1:11" ht="13.5" customHeight="1">
      <c r="A89" s="50"/>
      <c r="B89" s="54"/>
      <c r="C89" s="4">
        <f ca="1">IF(C88&lt;6.87,0,VLOOKUP(C88,rfut,5,TRUE))</f>
        <v>157</v>
      </c>
      <c r="D89" s="4">
        <f ca="1">IF(D88&lt;179,0,VLOOKUP(D88,távol,4,TRUE))</f>
        <v>114</v>
      </c>
      <c r="E89" s="4">
        <f ca="1">IF(E88&lt;4,0,VLOOKUP(E88,kisl,2,TRUE))</f>
        <v>49</v>
      </c>
      <c r="F89" s="56"/>
      <c r="G89" s="74"/>
      <c r="H89" s="75"/>
      <c r="K89"/>
    </row>
    <row r="90" spans="1:11" ht="12.75" customHeight="1">
      <c r="A90" s="57" t="s">
        <v>131</v>
      </c>
      <c r="B90" s="53">
        <v>2004</v>
      </c>
      <c r="C90" s="11">
        <v>10.5</v>
      </c>
      <c r="D90" s="37">
        <v>332</v>
      </c>
      <c r="E90" s="11">
        <v>19.600000000000001</v>
      </c>
      <c r="F90" s="55">
        <f>SUM(C91:E91)</f>
        <v>256</v>
      </c>
      <c r="G90" s="74"/>
      <c r="H90" s="75"/>
      <c r="K90"/>
    </row>
    <row r="91" spans="1:11" ht="12.75" customHeight="1">
      <c r="A91" s="58"/>
      <c r="B91" s="54"/>
      <c r="C91" s="4">
        <f ca="1">IF(C90&lt;6.87,0,VLOOKUP(C90,rfut,5,TRUE))</f>
        <v>116</v>
      </c>
      <c r="D91" s="4">
        <f ca="1">IF(D90&lt;179,0,VLOOKUP(D90,távol,4,TRUE))</f>
        <v>84</v>
      </c>
      <c r="E91" s="4">
        <f ca="1">IF(E90&lt;4,0,VLOOKUP(E90,kisl,2,TRUE))</f>
        <v>56</v>
      </c>
      <c r="F91" s="56"/>
      <c r="G91" s="74"/>
      <c r="H91" s="75"/>
      <c r="K91"/>
    </row>
    <row r="92" spans="1:11" ht="12.75" customHeight="1">
      <c r="A92" s="50" t="s">
        <v>132</v>
      </c>
      <c r="B92" s="53">
        <v>2004</v>
      </c>
      <c r="C92" s="11">
        <v>9.6999999999999993</v>
      </c>
      <c r="D92" s="37">
        <v>381</v>
      </c>
      <c r="E92" s="11">
        <v>27.32</v>
      </c>
      <c r="F92" s="55">
        <f>SUM(C93:E93)</f>
        <v>352</v>
      </c>
      <c r="G92" s="74"/>
      <c r="H92" s="75"/>
      <c r="K92"/>
    </row>
    <row r="93" spans="1:11" ht="12.75" customHeight="1">
      <c r="A93" s="50"/>
      <c r="B93" s="54"/>
      <c r="C93" s="4">
        <f ca="1">IF(C92&lt;6.87,0,VLOOKUP(C92,rfut,5,TRUE))</f>
        <v>152</v>
      </c>
      <c r="D93" s="4">
        <f ca="1">IF(D92&lt;179,0,VLOOKUP(D92,távol,4,TRUE))</f>
        <v>114</v>
      </c>
      <c r="E93" s="4">
        <f ca="1">IF(E92&lt;4,0,VLOOKUP(E92,kisl,2,TRUE))</f>
        <v>86</v>
      </c>
      <c r="F93" s="56"/>
      <c r="G93" s="74"/>
      <c r="H93" s="75"/>
      <c r="K93"/>
    </row>
    <row r="94" spans="1:11" ht="12.75" customHeight="1">
      <c r="A94" s="57" t="s">
        <v>133</v>
      </c>
      <c r="B94" s="53">
        <v>2004</v>
      </c>
      <c r="C94" s="11">
        <v>10.1</v>
      </c>
      <c r="D94" s="37">
        <v>348</v>
      </c>
      <c r="E94" s="11">
        <v>21.19</v>
      </c>
      <c r="F94" s="59">
        <f>SUM(C95:E95)</f>
        <v>289</v>
      </c>
      <c r="G94" s="76" t="s">
        <v>93</v>
      </c>
      <c r="H94" s="78">
        <v>7.4652777777777781E-4</v>
      </c>
      <c r="K94"/>
    </row>
    <row r="95" spans="1:11" ht="12.75" customHeight="1">
      <c r="A95" s="58"/>
      <c r="B95" s="54"/>
      <c r="C95" s="4">
        <f ca="1">IF(C94&lt;6.87,0,VLOOKUP(C94,rfut,5,TRUE))</f>
        <v>134</v>
      </c>
      <c r="D95" s="4">
        <f ca="1">IF(D94&lt;179,0,VLOOKUP(D94,távol,4,TRUE))</f>
        <v>93</v>
      </c>
      <c r="E95" s="4">
        <f ca="1">IF(E94&lt;4,0,VLOOKUP(E94,kisl,2,TRUE))</f>
        <v>62</v>
      </c>
      <c r="F95" s="51"/>
      <c r="G95" s="77"/>
      <c r="H95" s="79"/>
      <c r="K95"/>
    </row>
    <row r="96" spans="1:11" ht="12.75" customHeight="1">
      <c r="A96" s="50" t="s">
        <v>134</v>
      </c>
      <c r="B96" s="53">
        <v>2003</v>
      </c>
      <c r="C96" s="12">
        <v>10.8</v>
      </c>
      <c r="D96" s="38">
        <v>343</v>
      </c>
      <c r="E96" s="12">
        <v>24.47</v>
      </c>
      <c r="F96" s="51">
        <f>SUM(C97:E97)</f>
        <v>269</v>
      </c>
      <c r="G96" s="64">
        <f ca="1">IF(H94&lt;lány!$D$2,0,VLOOKUP(H94,hfut,3,TRUE))</f>
        <v>140</v>
      </c>
      <c r="H96" s="65"/>
      <c r="K96"/>
    </row>
    <row r="97" spans="1:11" ht="12.75" customHeight="1" thickBot="1">
      <c r="A97" s="50"/>
      <c r="B97" s="63"/>
      <c r="C97" s="5">
        <f ca="1">IF(C96&lt;6.87,0,VLOOKUP(C96,rfut,5,TRUE))</f>
        <v>103</v>
      </c>
      <c r="D97" s="5">
        <f ca="1">IF(D96&lt;179,0,VLOOKUP(D96,távol,4,TRUE))</f>
        <v>91</v>
      </c>
      <c r="E97" s="5">
        <f ca="1">IF(E96&lt;4,0,VLOOKUP(E96,kisl,2,TRUE))</f>
        <v>75</v>
      </c>
      <c r="F97" s="52"/>
      <c r="G97" s="66"/>
      <c r="H97" s="67"/>
      <c r="K97"/>
    </row>
    <row r="98" spans="1:11" ht="12.75" customHeight="1" thickTop="1">
      <c r="K98"/>
    </row>
    <row r="99" spans="1:11" ht="12.75" customHeight="1" thickBot="1">
      <c r="K99"/>
    </row>
    <row r="100" spans="1:11" ht="27" customHeight="1" thickTop="1">
      <c r="A100" s="60" t="s">
        <v>135</v>
      </c>
      <c r="B100" s="61"/>
      <c r="C100" s="62"/>
      <c r="D100" s="62"/>
      <c r="E100" s="62"/>
      <c r="F100" s="62"/>
      <c r="G100" s="68"/>
      <c r="H100" s="69"/>
      <c r="K100"/>
    </row>
    <row r="101" spans="1:11" ht="12.75" customHeight="1">
      <c r="A101" s="2" t="s">
        <v>1</v>
      </c>
      <c r="B101" s="27" t="s">
        <v>86</v>
      </c>
      <c r="C101" s="3" t="s">
        <v>89</v>
      </c>
      <c r="D101" s="3" t="s">
        <v>82</v>
      </c>
      <c r="E101" s="3" t="s">
        <v>84</v>
      </c>
      <c r="F101" s="3" t="s">
        <v>0</v>
      </c>
      <c r="G101" s="70"/>
      <c r="H101" s="71"/>
      <c r="K101"/>
    </row>
    <row r="102" spans="1:11" ht="12.75" customHeight="1">
      <c r="A102" s="57" t="s">
        <v>136</v>
      </c>
      <c r="B102" s="53">
        <v>2003</v>
      </c>
      <c r="C102" s="11">
        <v>9.5</v>
      </c>
      <c r="D102" s="37">
        <v>358</v>
      </c>
      <c r="E102" s="11">
        <v>34.74</v>
      </c>
      <c r="F102" s="55">
        <f>SUM(C103:E103)</f>
        <v>377</v>
      </c>
      <c r="G102" s="72">
        <f>SUM(F102:F113)-MIN(F102:F113)+G112</f>
        <v>1756</v>
      </c>
      <c r="H102" s="73"/>
      <c r="K102"/>
    </row>
    <row r="103" spans="1:11" ht="13.5" customHeight="1">
      <c r="A103" s="58"/>
      <c r="B103" s="54"/>
      <c r="C103" s="4">
        <f ca="1">IF(C102&lt;6.87,0,VLOOKUP(C102,rfut,5,TRUE))</f>
        <v>161</v>
      </c>
      <c r="D103" s="4">
        <f ca="1">IF(D102&lt;179,0,VLOOKUP(D102,távol,4,TRUE))</f>
        <v>99</v>
      </c>
      <c r="E103" s="4">
        <f ca="1">IF(E102&lt;4,0,VLOOKUP(E102,kisl,2,TRUE))</f>
        <v>117</v>
      </c>
      <c r="F103" s="56"/>
      <c r="G103" s="74"/>
      <c r="H103" s="75"/>
      <c r="K103"/>
    </row>
    <row r="104" spans="1:11" ht="12.75" customHeight="1">
      <c r="A104" s="50" t="s">
        <v>137</v>
      </c>
      <c r="B104" s="53">
        <v>2003</v>
      </c>
      <c r="C104" s="11">
        <v>9.6999999999999993</v>
      </c>
      <c r="D104" s="37">
        <v>357</v>
      </c>
      <c r="E104" s="11">
        <v>28.69</v>
      </c>
      <c r="F104" s="55">
        <f>SUM(C105:E105)</f>
        <v>343</v>
      </c>
      <c r="G104" s="74"/>
      <c r="H104" s="75"/>
      <c r="K104"/>
    </row>
    <row r="105" spans="1:11" ht="12.75" customHeight="1">
      <c r="A105" s="50"/>
      <c r="B105" s="54"/>
      <c r="C105" s="4">
        <f ca="1">IF(C104&lt;6.87,0,VLOOKUP(C104,rfut,5,TRUE))</f>
        <v>152</v>
      </c>
      <c r="D105" s="4">
        <f ca="1">IF(D104&lt;179,0,VLOOKUP(D104,távol,4,TRUE))</f>
        <v>99</v>
      </c>
      <c r="E105" s="4">
        <f ca="1">IF(E104&lt;4,0,VLOOKUP(E104,kisl,2,TRUE))</f>
        <v>92</v>
      </c>
      <c r="F105" s="56"/>
      <c r="G105" s="74"/>
      <c r="H105" s="75"/>
      <c r="K105"/>
    </row>
    <row r="106" spans="1:11" ht="12.75" customHeight="1">
      <c r="A106" s="57" t="s">
        <v>157</v>
      </c>
      <c r="B106" s="53">
        <v>2003</v>
      </c>
      <c r="C106" s="11">
        <v>10.5</v>
      </c>
      <c r="D106" s="37">
        <v>308</v>
      </c>
      <c r="E106" s="11">
        <v>34.71</v>
      </c>
      <c r="F106" s="55">
        <f>SUM(C107:E107)</f>
        <v>303</v>
      </c>
      <c r="G106" s="74"/>
      <c r="H106" s="75"/>
      <c r="K106"/>
    </row>
    <row r="107" spans="1:11" ht="12.75" customHeight="1">
      <c r="A107" s="58"/>
      <c r="B107" s="54"/>
      <c r="C107" s="4">
        <f ca="1">IF(C106&lt;6.87,0,VLOOKUP(C106,rfut,5,TRUE))</f>
        <v>116</v>
      </c>
      <c r="D107" s="4">
        <f ca="1">IF(D106&lt;179,0,VLOOKUP(D106,távol,4,TRUE))</f>
        <v>70</v>
      </c>
      <c r="E107" s="4">
        <f ca="1">IF(E106&lt;4,0,VLOOKUP(E106,kisl,2,TRUE))</f>
        <v>117</v>
      </c>
      <c r="F107" s="56"/>
      <c r="G107" s="74"/>
      <c r="H107" s="75"/>
      <c r="K107"/>
    </row>
    <row r="108" spans="1:11" ht="12.75" customHeight="1">
      <c r="A108" s="50" t="s">
        <v>138</v>
      </c>
      <c r="B108" s="53">
        <v>2003</v>
      </c>
      <c r="C108" s="11">
        <v>9.6</v>
      </c>
      <c r="D108" s="37">
        <v>342</v>
      </c>
      <c r="E108" s="11">
        <v>23.88</v>
      </c>
      <c r="F108" s="55">
        <f>SUM(C109:E109)</f>
        <v>320</v>
      </c>
      <c r="G108" s="74"/>
      <c r="H108" s="75"/>
      <c r="K108"/>
    </row>
    <row r="109" spans="1:11" ht="12.75" customHeight="1">
      <c r="A109" s="50"/>
      <c r="B109" s="54"/>
      <c r="C109" s="4">
        <f ca="1">IF(C108&lt;6.87,0,VLOOKUP(C108,rfut,5,TRUE))</f>
        <v>157</v>
      </c>
      <c r="D109" s="4">
        <f ca="1">IF(D108&lt;179,0,VLOOKUP(D108,távol,4,TRUE))</f>
        <v>90</v>
      </c>
      <c r="E109" s="4">
        <f ca="1">IF(E108&lt;4,0,VLOOKUP(E108,kisl,2,TRUE))</f>
        <v>73</v>
      </c>
      <c r="F109" s="56"/>
      <c r="G109" s="74"/>
      <c r="H109" s="75"/>
      <c r="K109"/>
    </row>
    <row r="110" spans="1:11" ht="12.75" customHeight="1">
      <c r="A110" s="57" t="s">
        <v>139</v>
      </c>
      <c r="B110" s="53">
        <v>2004</v>
      </c>
      <c r="C110" s="11">
        <v>10.199999999999999</v>
      </c>
      <c r="D110" s="37">
        <v>331</v>
      </c>
      <c r="E110" s="11">
        <v>22.35</v>
      </c>
      <c r="F110" s="59">
        <f>SUM(C111:E111)</f>
        <v>281</v>
      </c>
      <c r="G110" s="76" t="s">
        <v>93</v>
      </c>
      <c r="H110" s="78">
        <v>7.5578703703703702E-4</v>
      </c>
      <c r="K110"/>
    </row>
    <row r="111" spans="1:11" ht="12.75" customHeight="1">
      <c r="A111" s="58"/>
      <c r="B111" s="54"/>
      <c r="C111" s="4">
        <f ca="1">IF(C110&lt;6.87,0,VLOOKUP(C110,rfut,5,TRUE))</f>
        <v>130</v>
      </c>
      <c r="D111" s="4">
        <f ca="1">IF(D110&lt;179,0,VLOOKUP(D110,távol,4,TRUE))</f>
        <v>84</v>
      </c>
      <c r="E111" s="4">
        <f ca="1">IF(E110&lt;4,0,VLOOKUP(E110,kisl,2,TRUE))</f>
        <v>67</v>
      </c>
      <c r="F111" s="51"/>
      <c r="G111" s="77"/>
      <c r="H111" s="79"/>
      <c r="K111"/>
    </row>
    <row r="112" spans="1:11" ht="12.75" customHeight="1">
      <c r="A112" s="50"/>
      <c r="B112" s="53"/>
      <c r="C112" s="12"/>
      <c r="D112" s="38"/>
      <c r="E112" s="12"/>
      <c r="F112" s="51">
        <f>SUM(C113:E113)</f>
        <v>0</v>
      </c>
      <c r="G112" s="64">
        <f ca="1">IF(H110&lt;lány!$D$2,0,VLOOKUP(H110,hfut,3,TRUE))</f>
        <v>132</v>
      </c>
      <c r="H112" s="65"/>
      <c r="K112"/>
    </row>
    <row r="113" spans="1:11" ht="12.75" customHeight="1" thickBot="1">
      <c r="A113" s="50"/>
      <c r="B113" s="63"/>
      <c r="C113" s="5">
        <f ca="1">IF(C112&lt;6.87,0,VLOOKUP(C112,rfut,5,TRUE))</f>
        <v>0</v>
      </c>
      <c r="D113" s="5">
        <f ca="1">IF(D112&lt;179,0,VLOOKUP(D112,távol,4,TRUE))</f>
        <v>0</v>
      </c>
      <c r="E113" s="5">
        <f ca="1">IF(E112&lt;4,0,VLOOKUP(E112,kisl,2,TRUE))</f>
        <v>0</v>
      </c>
      <c r="F113" s="52"/>
      <c r="G113" s="66"/>
      <c r="H113" s="67"/>
      <c r="K113"/>
    </row>
    <row r="114" spans="1:11" ht="12.75" customHeight="1" thickTop="1">
      <c r="K114"/>
    </row>
    <row r="115" spans="1:11" ht="12.75" customHeight="1" thickBot="1">
      <c r="K115"/>
    </row>
    <row r="116" spans="1:11" ht="27" customHeight="1" thickTop="1">
      <c r="A116" s="60" t="s">
        <v>140</v>
      </c>
      <c r="B116" s="61"/>
      <c r="C116" s="62"/>
      <c r="D116" s="62"/>
      <c r="E116" s="62"/>
      <c r="F116" s="62"/>
      <c r="G116" s="68"/>
      <c r="H116" s="69"/>
      <c r="K116"/>
    </row>
    <row r="117" spans="1:11" ht="13.5" customHeight="1">
      <c r="A117" s="2" t="s">
        <v>1</v>
      </c>
      <c r="B117" s="27" t="s">
        <v>86</v>
      </c>
      <c r="C117" s="3" t="s">
        <v>89</v>
      </c>
      <c r="D117" s="3" t="s">
        <v>82</v>
      </c>
      <c r="E117" s="3" t="s">
        <v>84</v>
      </c>
      <c r="F117" s="3" t="s">
        <v>0</v>
      </c>
      <c r="G117" s="70"/>
      <c r="H117" s="71"/>
      <c r="K117"/>
    </row>
    <row r="118" spans="1:11" ht="12.75" customHeight="1">
      <c r="A118" s="57" t="s">
        <v>141</v>
      </c>
      <c r="B118" s="53">
        <v>2003</v>
      </c>
      <c r="C118" s="11">
        <v>9.6999999999999993</v>
      </c>
      <c r="D118" s="37">
        <v>347</v>
      </c>
      <c r="E118" s="11">
        <v>17.3</v>
      </c>
      <c r="F118" s="55">
        <f>SUM(C119:E119)</f>
        <v>292</v>
      </c>
      <c r="G118" s="72">
        <f>SUM(F118:F129)-MIN(F118:F129)+G128</f>
        <v>1700</v>
      </c>
      <c r="H118" s="73"/>
      <c r="K118"/>
    </row>
    <row r="119" spans="1:11" ht="12.75" customHeight="1">
      <c r="A119" s="58"/>
      <c r="B119" s="54"/>
      <c r="C119" s="4">
        <f ca="1">IF(C118&lt;6.87,0,VLOOKUP(C118,rfut,5,TRUE))</f>
        <v>152</v>
      </c>
      <c r="D119" s="4">
        <f ca="1">IF(D118&lt;179,0,VLOOKUP(D118,távol,4,TRUE))</f>
        <v>93</v>
      </c>
      <c r="E119" s="4">
        <f ca="1">IF(E118&lt;4,0,VLOOKUP(E118,kisl,2,TRUE))</f>
        <v>47</v>
      </c>
      <c r="F119" s="56"/>
      <c r="G119" s="74"/>
      <c r="H119" s="75"/>
      <c r="K119"/>
    </row>
    <row r="120" spans="1:11" ht="12.75" customHeight="1">
      <c r="A120" s="50" t="s">
        <v>156</v>
      </c>
      <c r="B120" s="53">
        <v>2003</v>
      </c>
      <c r="C120" s="11">
        <v>9.4</v>
      </c>
      <c r="D120" s="37">
        <v>383</v>
      </c>
      <c r="E120" s="11">
        <v>20.27</v>
      </c>
      <c r="F120" s="55">
        <f>SUM(C121:E121)</f>
        <v>340</v>
      </c>
      <c r="G120" s="74"/>
      <c r="H120" s="75"/>
      <c r="K120"/>
    </row>
    <row r="121" spans="1:11" ht="12.75" customHeight="1">
      <c r="A121" s="50"/>
      <c r="B121" s="54"/>
      <c r="C121" s="4">
        <f ca="1">IF(C120&lt;6.87,0,VLOOKUP(C120,rfut,5,TRUE))</f>
        <v>166</v>
      </c>
      <c r="D121" s="4">
        <f ca="1">IF(D120&lt;179,0,VLOOKUP(D120,távol,4,TRUE))</f>
        <v>115</v>
      </c>
      <c r="E121" s="4">
        <f ca="1">IF(E120&lt;4,0,VLOOKUP(E120,kisl,2,TRUE))</f>
        <v>59</v>
      </c>
      <c r="F121" s="56"/>
      <c r="G121" s="74"/>
      <c r="H121" s="75"/>
      <c r="K121"/>
    </row>
    <row r="122" spans="1:11" ht="12.75" customHeight="1">
      <c r="A122" s="57" t="s">
        <v>142</v>
      </c>
      <c r="B122" s="53">
        <v>2004</v>
      </c>
      <c r="C122" s="11">
        <v>10.4</v>
      </c>
      <c r="D122" s="37">
        <v>333</v>
      </c>
      <c r="E122" s="11">
        <v>30.71</v>
      </c>
      <c r="F122" s="55">
        <f>SUM(C123:E123)</f>
        <v>306</v>
      </c>
      <c r="G122" s="74"/>
      <c r="H122" s="75"/>
      <c r="K122"/>
    </row>
    <row r="123" spans="1:11" ht="12.75" customHeight="1">
      <c r="A123" s="58"/>
      <c r="B123" s="54"/>
      <c r="C123" s="4">
        <f ca="1">IF(C122&lt;6.87,0,VLOOKUP(C122,rfut,5,TRUE))</f>
        <v>121</v>
      </c>
      <c r="D123" s="4">
        <f ca="1">IF(D122&lt;179,0,VLOOKUP(D122,távol,4,TRUE))</f>
        <v>85</v>
      </c>
      <c r="E123" s="4">
        <f ca="1">IF(E122&lt;4,0,VLOOKUP(E122,kisl,2,TRUE))</f>
        <v>100</v>
      </c>
      <c r="F123" s="56"/>
      <c r="G123" s="74"/>
      <c r="H123" s="75"/>
      <c r="K123"/>
    </row>
    <row r="124" spans="1:11" ht="12.75" customHeight="1">
      <c r="A124" s="50" t="s">
        <v>143</v>
      </c>
      <c r="B124" s="53">
        <v>2003</v>
      </c>
      <c r="C124" s="11">
        <v>9.6</v>
      </c>
      <c r="D124" s="37">
        <v>387</v>
      </c>
      <c r="E124" s="11">
        <v>21.56</v>
      </c>
      <c r="F124" s="55">
        <f>SUM(C125:E125)</f>
        <v>339</v>
      </c>
      <c r="G124" s="74"/>
      <c r="H124" s="75"/>
      <c r="K124"/>
    </row>
    <row r="125" spans="1:11" ht="12.75" customHeight="1">
      <c r="A125" s="50"/>
      <c r="B125" s="54"/>
      <c r="C125" s="4">
        <f ca="1">IF(C124&lt;6.87,0,VLOOKUP(C124,rfut,5,TRUE))</f>
        <v>157</v>
      </c>
      <c r="D125" s="4">
        <f ca="1">IF(D124&lt;179,0,VLOOKUP(D124,távol,4,TRUE))</f>
        <v>118</v>
      </c>
      <c r="E125" s="4">
        <f ca="1">IF(E124&lt;4,0,VLOOKUP(E124,kisl,2,TRUE))</f>
        <v>64</v>
      </c>
      <c r="F125" s="56"/>
      <c r="G125" s="74"/>
      <c r="H125" s="75"/>
      <c r="K125"/>
    </row>
    <row r="126" spans="1:11" ht="12.75" customHeight="1">
      <c r="A126" s="57" t="s">
        <v>144</v>
      </c>
      <c r="B126" s="53">
        <v>2004</v>
      </c>
      <c r="C126" s="11">
        <v>10.8</v>
      </c>
      <c r="D126" s="37">
        <v>325</v>
      </c>
      <c r="E126" s="11">
        <v>25.76</v>
      </c>
      <c r="F126" s="59">
        <f>SUM(C127:E127)</f>
        <v>263</v>
      </c>
      <c r="G126" s="76" t="s">
        <v>93</v>
      </c>
      <c r="H126" s="78">
        <v>7.5347222222222222E-4</v>
      </c>
      <c r="K126"/>
    </row>
    <row r="127" spans="1:11" ht="12.75" customHeight="1">
      <c r="A127" s="58"/>
      <c r="B127" s="54"/>
      <c r="C127" s="4">
        <f ca="1">IF(C126&lt;6.87,0,VLOOKUP(C126,rfut,5,TRUE))</f>
        <v>103</v>
      </c>
      <c r="D127" s="4">
        <f ca="1">IF(D126&lt;179,0,VLOOKUP(D126,távol,4,TRUE))</f>
        <v>80</v>
      </c>
      <c r="E127" s="4">
        <f ca="1">IF(E126&lt;4,0,VLOOKUP(E126,kisl,2,TRUE))</f>
        <v>80</v>
      </c>
      <c r="F127" s="51"/>
      <c r="G127" s="77"/>
      <c r="H127" s="79"/>
      <c r="K127"/>
    </row>
    <row r="128" spans="1:11" ht="12.75" customHeight="1">
      <c r="A128" s="50" t="s">
        <v>145</v>
      </c>
      <c r="B128" s="53">
        <v>2003</v>
      </c>
      <c r="C128" s="12">
        <v>10.1</v>
      </c>
      <c r="D128" s="38">
        <v>350</v>
      </c>
      <c r="E128" s="12">
        <v>20.51</v>
      </c>
      <c r="F128" s="51">
        <f>SUM(C129:E129)</f>
        <v>289</v>
      </c>
      <c r="G128" s="64">
        <f ca="1">IF(H126&lt;lány!$D$2,0,VLOOKUP(H126,hfut,3,TRUE))</f>
        <v>134</v>
      </c>
      <c r="H128" s="65"/>
      <c r="K128"/>
    </row>
    <row r="129" spans="1:11" ht="12.75" customHeight="1" thickBot="1">
      <c r="A129" s="50"/>
      <c r="B129" s="63"/>
      <c r="C129" s="5">
        <f ca="1">IF(C128&lt;6.87,0,VLOOKUP(C128,rfut,5,TRUE))</f>
        <v>134</v>
      </c>
      <c r="D129" s="5">
        <f ca="1">IF(D128&lt;179,0,VLOOKUP(D128,távol,4,TRUE))</f>
        <v>95</v>
      </c>
      <c r="E129" s="5">
        <f ca="1">IF(E128&lt;4,0,VLOOKUP(E128,kisl,2,TRUE))</f>
        <v>60</v>
      </c>
      <c r="F129" s="52"/>
      <c r="G129" s="66"/>
      <c r="H129" s="67"/>
      <c r="K129"/>
    </row>
    <row r="130" spans="1:11" ht="12.75" customHeight="1" thickTop="1">
      <c r="K130"/>
    </row>
    <row r="131" spans="1:11" ht="13.5" customHeight="1" thickBot="1">
      <c r="K131"/>
    </row>
    <row r="132" spans="1:11" ht="26.25" thickTop="1">
      <c r="A132" s="60"/>
      <c r="B132" s="61"/>
      <c r="C132" s="62"/>
      <c r="D132" s="62"/>
      <c r="E132" s="62"/>
      <c r="F132" s="62"/>
      <c r="G132" s="68"/>
      <c r="H132" s="69"/>
      <c r="K132"/>
    </row>
    <row r="133" spans="1:11" ht="12.75" customHeight="1">
      <c r="A133" s="2" t="s">
        <v>1</v>
      </c>
      <c r="B133" s="27" t="s">
        <v>86</v>
      </c>
      <c r="C133" s="3" t="s">
        <v>89</v>
      </c>
      <c r="D133" s="3" t="s">
        <v>82</v>
      </c>
      <c r="E133" s="3" t="s">
        <v>84</v>
      </c>
      <c r="F133" s="3" t="s">
        <v>0</v>
      </c>
      <c r="G133" s="70"/>
      <c r="H133" s="71"/>
      <c r="K133"/>
    </row>
    <row r="134" spans="1:11" ht="12.75" customHeight="1">
      <c r="A134" s="57"/>
      <c r="B134" s="53"/>
      <c r="C134" s="11"/>
      <c r="D134" s="37"/>
      <c r="E134" s="11"/>
      <c r="F134" s="55">
        <f>SUM(C135:E135)</f>
        <v>0</v>
      </c>
      <c r="G134" s="72">
        <f>SUM(F134:F145)-MIN(F134:F145)+G144</f>
        <v>0</v>
      </c>
      <c r="H134" s="73"/>
      <c r="K134"/>
    </row>
    <row r="135" spans="1:11" ht="12.75" customHeight="1">
      <c r="A135" s="58"/>
      <c r="B135" s="54"/>
      <c r="C135" s="4">
        <f ca="1">IF(C134&lt;6.87,0,VLOOKUP(C134,rfut,5,TRUE))</f>
        <v>0</v>
      </c>
      <c r="D135" s="4">
        <f ca="1">IF(D134&lt;179,0,VLOOKUP(D134,távol,4,TRUE))</f>
        <v>0</v>
      </c>
      <c r="E135" s="4">
        <f ca="1">IF(E134&lt;4,0,VLOOKUP(E134,kisl,2,TRUE))</f>
        <v>0</v>
      </c>
      <c r="F135" s="56"/>
      <c r="G135" s="74"/>
      <c r="H135" s="75"/>
      <c r="K135"/>
    </row>
    <row r="136" spans="1:11" ht="12.75" customHeight="1">
      <c r="A136" s="50"/>
      <c r="B136" s="53"/>
      <c r="C136" s="11"/>
      <c r="D136" s="37"/>
      <c r="E136" s="11"/>
      <c r="F136" s="55">
        <f>SUM(C137:E137)</f>
        <v>0</v>
      </c>
      <c r="G136" s="74"/>
      <c r="H136" s="75"/>
      <c r="K136"/>
    </row>
    <row r="137" spans="1:11" ht="12.75" customHeight="1">
      <c r="A137" s="50"/>
      <c r="B137" s="54"/>
      <c r="C137" s="4">
        <f ca="1">IF(C136&lt;6.87,0,VLOOKUP(C136,rfut,5,TRUE))</f>
        <v>0</v>
      </c>
      <c r="D137" s="4">
        <f ca="1">IF(D136&lt;179,0,VLOOKUP(D136,távol,4,TRUE))</f>
        <v>0</v>
      </c>
      <c r="E137" s="4">
        <f ca="1">IF(E136&lt;4,0,VLOOKUP(E136,kisl,2,TRUE))</f>
        <v>0</v>
      </c>
      <c r="F137" s="56"/>
      <c r="G137" s="74"/>
      <c r="H137" s="75"/>
      <c r="K137"/>
    </row>
    <row r="138" spans="1:11" ht="12.75" customHeight="1">
      <c r="A138" s="57"/>
      <c r="B138" s="53"/>
      <c r="C138" s="11"/>
      <c r="D138" s="37"/>
      <c r="E138" s="11"/>
      <c r="F138" s="55">
        <f>SUM(C139:E139)</f>
        <v>0</v>
      </c>
      <c r="G138" s="74"/>
      <c r="H138" s="75"/>
      <c r="K138"/>
    </row>
    <row r="139" spans="1:11" ht="12.75" customHeight="1">
      <c r="A139" s="58"/>
      <c r="B139" s="54"/>
      <c r="C139" s="4">
        <f ca="1">IF(C138&lt;6.87,0,VLOOKUP(C138,rfut,5,TRUE))</f>
        <v>0</v>
      </c>
      <c r="D139" s="4">
        <f ca="1">IF(D138&lt;179,0,VLOOKUP(D138,távol,4,TRUE))</f>
        <v>0</v>
      </c>
      <c r="E139" s="4">
        <f ca="1">IF(E138&lt;4,0,VLOOKUP(E138,kisl,2,TRUE))</f>
        <v>0</v>
      </c>
      <c r="F139" s="56"/>
      <c r="G139" s="74"/>
      <c r="H139" s="75"/>
      <c r="K139"/>
    </row>
    <row r="140" spans="1:11" ht="12.75" customHeight="1">
      <c r="A140" s="50"/>
      <c r="B140" s="53"/>
      <c r="C140" s="11"/>
      <c r="D140" s="37"/>
      <c r="E140" s="11"/>
      <c r="F140" s="55">
        <f>SUM(C141:E141)</f>
        <v>0</v>
      </c>
      <c r="G140" s="74"/>
      <c r="H140" s="75"/>
      <c r="K140"/>
    </row>
    <row r="141" spans="1:11" ht="12.75" customHeight="1">
      <c r="A141" s="50"/>
      <c r="B141" s="54"/>
      <c r="C141" s="4">
        <f ca="1">IF(C140&lt;6.87,0,VLOOKUP(C140,rfut,5,TRUE))</f>
        <v>0</v>
      </c>
      <c r="D141" s="4">
        <f ca="1">IF(D140&lt;179,0,VLOOKUP(D140,távol,4,TRUE))</f>
        <v>0</v>
      </c>
      <c r="E141" s="4">
        <f ca="1">IF(E140&lt;4,0,VLOOKUP(E140,kisl,2,TRUE))</f>
        <v>0</v>
      </c>
      <c r="F141" s="56"/>
      <c r="G141" s="74"/>
      <c r="H141" s="75"/>
      <c r="K141"/>
    </row>
    <row r="142" spans="1:11" ht="12.75" customHeight="1">
      <c r="A142" s="57"/>
      <c r="B142" s="53"/>
      <c r="C142" s="11"/>
      <c r="D142" s="37"/>
      <c r="E142" s="11"/>
      <c r="F142" s="59">
        <f>SUM(C143:E143)</f>
        <v>0</v>
      </c>
      <c r="G142" s="76" t="s">
        <v>93</v>
      </c>
      <c r="H142" s="78"/>
      <c r="K142"/>
    </row>
    <row r="143" spans="1:11" ht="12.75" customHeight="1">
      <c r="A143" s="58"/>
      <c r="B143" s="54"/>
      <c r="C143" s="4">
        <f ca="1">IF(C142&lt;6.87,0,VLOOKUP(C142,rfut,5,TRUE))</f>
        <v>0</v>
      </c>
      <c r="D143" s="4">
        <f ca="1">IF(D142&lt;179,0,VLOOKUP(D142,távol,4,TRUE))</f>
        <v>0</v>
      </c>
      <c r="E143" s="4">
        <f ca="1">IF(E142&lt;4,0,VLOOKUP(E142,kisl,2,TRUE))</f>
        <v>0</v>
      </c>
      <c r="F143" s="51"/>
      <c r="G143" s="77"/>
      <c r="H143" s="79"/>
      <c r="K143"/>
    </row>
    <row r="144" spans="1:11" ht="12.75" customHeight="1">
      <c r="A144" s="50"/>
      <c r="B144" s="53"/>
      <c r="C144" s="12"/>
      <c r="D144" s="38"/>
      <c r="E144" s="12"/>
      <c r="F144" s="51">
        <f>SUM(C145:E145)</f>
        <v>0</v>
      </c>
      <c r="G144" s="64">
        <f ca="1">IF(H142&lt;lány!$D$2,0,VLOOKUP(H142,hfut,3,TRUE))</f>
        <v>0</v>
      </c>
      <c r="H144" s="65"/>
      <c r="K144"/>
    </row>
    <row r="145" spans="1:11" ht="13.5" customHeight="1" thickBot="1">
      <c r="A145" s="50"/>
      <c r="B145" s="63"/>
      <c r="C145" s="5">
        <f ca="1">IF(C144&lt;6.87,0,VLOOKUP(C144,rfut,5,TRUE))</f>
        <v>0</v>
      </c>
      <c r="D145" s="5">
        <f ca="1">IF(D144&lt;179,0,VLOOKUP(D144,távol,4,TRUE))</f>
        <v>0</v>
      </c>
      <c r="E145" s="5">
        <f ca="1">IF(E144&lt;4,0,VLOOKUP(E144,kisl,2,TRUE))</f>
        <v>0</v>
      </c>
      <c r="F145" s="52"/>
      <c r="G145" s="66"/>
      <c r="H145" s="67"/>
      <c r="K145"/>
    </row>
    <row r="146" spans="1:11" ht="13.5" thickTop="1">
      <c r="K146"/>
    </row>
    <row r="147" spans="1:11" ht="13.5" thickBot="1">
      <c r="K147"/>
    </row>
    <row r="148" spans="1:11" ht="26.25" thickTop="1">
      <c r="A148" s="60"/>
      <c r="B148" s="61"/>
      <c r="C148" s="62"/>
      <c r="D148" s="62"/>
      <c r="E148" s="62"/>
      <c r="F148" s="62"/>
      <c r="G148" s="68"/>
      <c r="H148" s="69"/>
      <c r="K148"/>
    </row>
    <row r="149" spans="1:11" ht="12.75" customHeight="1">
      <c r="A149" s="2" t="s">
        <v>1</v>
      </c>
      <c r="B149" s="27" t="s">
        <v>86</v>
      </c>
      <c r="C149" s="3" t="s">
        <v>89</v>
      </c>
      <c r="D149" s="3" t="s">
        <v>82</v>
      </c>
      <c r="E149" s="3" t="s">
        <v>84</v>
      </c>
      <c r="F149" s="3" t="s">
        <v>0</v>
      </c>
      <c r="G149" s="70"/>
      <c r="H149" s="71"/>
      <c r="K149"/>
    </row>
    <row r="150" spans="1:11" ht="12.75" customHeight="1">
      <c r="A150" s="57"/>
      <c r="B150" s="53"/>
      <c r="C150" s="11"/>
      <c r="D150" s="37"/>
      <c r="E150" s="11"/>
      <c r="F150" s="55">
        <f>SUM(C151:E151)</f>
        <v>0</v>
      </c>
      <c r="G150" s="72">
        <f>SUM(F150:F161)-MIN(F150:F161)+G160</f>
        <v>0</v>
      </c>
      <c r="H150" s="73"/>
      <c r="K150"/>
    </row>
    <row r="151" spans="1:11" ht="12.75" customHeight="1">
      <c r="A151" s="58"/>
      <c r="B151" s="54"/>
      <c r="C151" s="4">
        <f ca="1">IF(C150&lt;6.87,0,VLOOKUP(C150,rfut,5,TRUE))</f>
        <v>0</v>
      </c>
      <c r="D151" s="4">
        <f ca="1">IF(D150&lt;179,0,VLOOKUP(D150,távol,4,TRUE))</f>
        <v>0</v>
      </c>
      <c r="E151" s="4">
        <f ca="1">IF(E150&lt;4,0,VLOOKUP(E150,kisl,2,TRUE))</f>
        <v>0</v>
      </c>
      <c r="F151" s="56"/>
      <c r="G151" s="74"/>
      <c r="H151" s="75"/>
      <c r="K151"/>
    </row>
    <row r="152" spans="1:11" ht="12.75" customHeight="1">
      <c r="A152" s="50"/>
      <c r="B152" s="53"/>
      <c r="C152" s="11"/>
      <c r="D152" s="37"/>
      <c r="E152" s="11"/>
      <c r="F152" s="55">
        <f>SUM(C153:E153)</f>
        <v>0</v>
      </c>
      <c r="G152" s="74"/>
      <c r="H152" s="75"/>
      <c r="K152"/>
    </row>
    <row r="153" spans="1:11" ht="12.75" customHeight="1">
      <c r="A153" s="50"/>
      <c r="B153" s="54"/>
      <c r="C153" s="4">
        <f ca="1">IF(C152&lt;6.87,0,VLOOKUP(C152,rfut,5,TRUE))</f>
        <v>0</v>
      </c>
      <c r="D153" s="4">
        <f ca="1">IF(D152&lt;179,0,VLOOKUP(D152,távol,4,TRUE))</f>
        <v>0</v>
      </c>
      <c r="E153" s="4">
        <f ca="1">IF(E152&lt;4,0,VLOOKUP(E152,kisl,2,TRUE))</f>
        <v>0</v>
      </c>
      <c r="F153" s="56"/>
      <c r="G153" s="74"/>
      <c r="H153" s="75"/>
      <c r="K153"/>
    </row>
    <row r="154" spans="1:11" ht="12.75" customHeight="1">
      <c r="A154" s="57"/>
      <c r="B154" s="53"/>
      <c r="C154" s="11"/>
      <c r="D154" s="37"/>
      <c r="E154" s="11"/>
      <c r="F154" s="55">
        <f>SUM(C155:E155)</f>
        <v>0</v>
      </c>
      <c r="G154" s="74"/>
      <c r="H154" s="75"/>
      <c r="K154"/>
    </row>
    <row r="155" spans="1:11" ht="12.75" customHeight="1">
      <c r="A155" s="58"/>
      <c r="B155" s="54"/>
      <c r="C155" s="4">
        <f ca="1">IF(C154&lt;6.87,0,VLOOKUP(C154,rfut,5,TRUE))</f>
        <v>0</v>
      </c>
      <c r="D155" s="4">
        <f ca="1">IF(D154&lt;179,0,VLOOKUP(D154,távol,4,TRUE))</f>
        <v>0</v>
      </c>
      <c r="E155" s="4">
        <f ca="1">IF(E154&lt;4,0,VLOOKUP(E154,kisl,2,TRUE))</f>
        <v>0</v>
      </c>
      <c r="F155" s="56"/>
      <c r="G155" s="74"/>
      <c r="H155" s="75"/>
      <c r="K155"/>
    </row>
    <row r="156" spans="1:11" ht="12.75" customHeight="1">
      <c r="A156" s="50"/>
      <c r="B156" s="53"/>
      <c r="C156" s="11"/>
      <c r="D156" s="37"/>
      <c r="E156" s="11"/>
      <c r="F156" s="55">
        <f>SUM(C157:E157)</f>
        <v>0</v>
      </c>
      <c r="G156" s="74"/>
      <c r="H156" s="75"/>
      <c r="K156"/>
    </row>
    <row r="157" spans="1:11" ht="12.75" customHeight="1">
      <c r="A157" s="50"/>
      <c r="B157" s="54"/>
      <c r="C157" s="4">
        <f ca="1">IF(C156&lt;6.87,0,VLOOKUP(C156,rfut,5,TRUE))</f>
        <v>0</v>
      </c>
      <c r="D157" s="4">
        <f ca="1">IF(D156&lt;179,0,VLOOKUP(D156,távol,4,TRUE))</f>
        <v>0</v>
      </c>
      <c r="E157" s="4">
        <f ca="1">IF(E156&lt;4,0,VLOOKUP(E156,kisl,2,TRUE))</f>
        <v>0</v>
      </c>
      <c r="F157" s="56"/>
      <c r="G157" s="74"/>
      <c r="H157" s="75"/>
      <c r="K157"/>
    </row>
    <row r="158" spans="1:11" ht="12.75" customHeight="1">
      <c r="A158" s="57"/>
      <c r="B158" s="53"/>
      <c r="C158" s="11"/>
      <c r="D158" s="37"/>
      <c r="E158" s="11"/>
      <c r="F158" s="59">
        <f>SUM(C159:E159)</f>
        <v>0</v>
      </c>
      <c r="G158" s="76" t="s">
        <v>93</v>
      </c>
      <c r="H158" s="78"/>
      <c r="K158"/>
    </row>
    <row r="159" spans="1:11" ht="13.5" customHeight="1">
      <c r="A159" s="58"/>
      <c r="B159" s="54"/>
      <c r="C159" s="4">
        <f ca="1">IF(C158&lt;6.87,0,VLOOKUP(C158,rfut,5,TRUE))</f>
        <v>0</v>
      </c>
      <c r="D159" s="4">
        <f ca="1">IF(D158&lt;179,0,VLOOKUP(D158,távol,4,TRUE))</f>
        <v>0</v>
      </c>
      <c r="E159" s="4">
        <f ca="1">IF(E158&lt;4,0,VLOOKUP(E158,kisl,2,TRUE))</f>
        <v>0</v>
      </c>
      <c r="F159" s="51"/>
      <c r="G159" s="77"/>
      <c r="H159" s="79"/>
      <c r="K159"/>
    </row>
    <row r="160" spans="1:11" ht="12.75" customHeight="1">
      <c r="A160" s="50"/>
      <c r="B160" s="53"/>
      <c r="C160" s="12"/>
      <c r="D160" s="38"/>
      <c r="E160" s="12"/>
      <c r="F160" s="51">
        <f>SUM(C161:E161)</f>
        <v>0</v>
      </c>
      <c r="G160" s="64">
        <f ca="1">IF(H158&lt;lány!$D$2,0,VLOOKUP(H158,hfut,3,TRUE))</f>
        <v>0</v>
      </c>
      <c r="H160" s="65"/>
      <c r="K160"/>
    </row>
    <row r="161" spans="1:11" ht="13.5" customHeight="1" thickBot="1">
      <c r="A161" s="50"/>
      <c r="B161" s="63"/>
      <c r="C161" s="5">
        <f ca="1">IF(C160&lt;6.87,0,VLOOKUP(C160,rfut,5,TRUE))</f>
        <v>0</v>
      </c>
      <c r="D161" s="5">
        <f ca="1">IF(D160&lt;179,0,VLOOKUP(D160,távol,4,TRUE))</f>
        <v>0</v>
      </c>
      <c r="E161" s="5">
        <f ca="1">IF(E160&lt;4,0,VLOOKUP(E160,kisl,2,TRUE))</f>
        <v>0</v>
      </c>
      <c r="F161" s="52"/>
      <c r="G161" s="66"/>
      <c r="H161" s="67"/>
      <c r="K161"/>
    </row>
    <row r="162" spans="1:11" ht="13.5" thickTop="1">
      <c r="K162"/>
    </row>
    <row r="163" spans="1:11" ht="13.5" thickBot="1">
      <c r="K163"/>
    </row>
    <row r="164" spans="1:11" ht="26.25" thickTop="1">
      <c r="A164" s="60"/>
      <c r="B164" s="61"/>
      <c r="C164" s="62"/>
      <c r="D164" s="62"/>
      <c r="E164" s="62"/>
      <c r="F164" s="62"/>
      <c r="G164" s="68"/>
      <c r="H164" s="69"/>
      <c r="K164"/>
    </row>
    <row r="165" spans="1:11" ht="12.75" customHeight="1">
      <c r="A165" s="2" t="s">
        <v>1</v>
      </c>
      <c r="B165" s="27" t="s">
        <v>86</v>
      </c>
      <c r="C165" s="3" t="s">
        <v>89</v>
      </c>
      <c r="D165" s="3" t="s">
        <v>82</v>
      </c>
      <c r="E165" s="3" t="s">
        <v>84</v>
      </c>
      <c r="F165" s="3" t="s">
        <v>0</v>
      </c>
      <c r="G165" s="70"/>
      <c r="H165" s="71"/>
      <c r="K165"/>
    </row>
    <row r="166" spans="1:11" ht="12.75" customHeight="1">
      <c r="A166" s="57"/>
      <c r="B166" s="53"/>
      <c r="C166" s="11"/>
      <c r="D166" s="37"/>
      <c r="E166" s="11"/>
      <c r="F166" s="55">
        <f>SUM(C167:E167)</f>
        <v>0</v>
      </c>
      <c r="G166" s="72">
        <f>SUM(F166:F177)-MIN(F166:F177)+G176</f>
        <v>0</v>
      </c>
      <c r="H166" s="73"/>
      <c r="K166"/>
    </row>
    <row r="167" spans="1:11" ht="12.75" customHeight="1">
      <c r="A167" s="58"/>
      <c r="B167" s="54"/>
      <c r="C167" s="4">
        <f ca="1">IF(C166&lt;6.87,0,VLOOKUP(C166,rfut,5,TRUE))</f>
        <v>0</v>
      </c>
      <c r="D167" s="4">
        <f ca="1">IF(D166&lt;179,0,VLOOKUP(D166,távol,4,TRUE))</f>
        <v>0</v>
      </c>
      <c r="E167" s="4">
        <f ca="1">IF(E166&lt;4,0,VLOOKUP(E166,kisl,2,TRUE))</f>
        <v>0</v>
      </c>
      <c r="F167" s="56"/>
      <c r="G167" s="74"/>
      <c r="H167" s="75"/>
      <c r="K167"/>
    </row>
    <row r="168" spans="1:11" ht="12.75" customHeight="1">
      <c r="A168" s="50"/>
      <c r="B168" s="53"/>
      <c r="C168" s="11"/>
      <c r="D168" s="37"/>
      <c r="E168" s="11"/>
      <c r="F168" s="55">
        <f>SUM(C169:E169)</f>
        <v>0</v>
      </c>
      <c r="G168" s="74"/>
      <c r="H168" s="75"/>
      <c r="K168"/>
    </row>
    <row r="169" spans="1:11" ht="12.75" customHeight="1">
      <c r="A169" s="50"/>
      <c r="B169" s="54"/>
      <c r="C169" s="4">
        <f ca="1">IF(C168&lt;6.87,0,VLOOKUP(C168,rfut,5,TRUE))</f>
        <v>0</v>
      </c>
      <c r="D169" s="4">
        <f ca="1">IF(D168&lt;179,0,VLOOKUP(D168,távol,4,TRUE))</f>
        <v>0</v>
      </c>
      <c r="E169" s="4">
        <f ca="1">IF(E168&lt;4,0,VLOOKUP(E168,kisl,2,TRUE))</f>
        <v>0</v>
      </c>
      <c r="F169" s="56"/>
      <c r="G169" s="74"/>
      <c r="H169" s="75"/>
      <c r="K169"/>
    </row>
    <row r="170" spans="1:11" ht="12.75" customHeight="1">
      <c r="A170" s="57"/>
      <c r="B170" s="53"/>
      <c r="C170" s="11"/>
      <c r="D170" s="37"/>
      <c r="E170" s="11"/>
      <c r="F170" s="55">
        <f>SUM(C171:E171)</f>
        <v>0</v>
      </c>
      <c r="G170" s="74"/>
      <c r="H170" s="75"/>
      <c r="K170"/>
    </row>
    <row r="171" spans="1:11" ht="12.75" customHeight="1">
      <c r="A171" s="58"/>
      <c r="B171" s="54"/>
      <c r="C171" s="4">
        <f ca="1">IF(C170&lt;6.87,0,VLOOKUP(C170,rfut,5,TRUE))</f>
        <v>0</v>
      </c>
      <c r="D171" s="4">
        <f ca="1">IF(D170&lt;179,0,VLOOKUP(D170,távol,4,TRUE))</f>
        <v>0</v>
      </c>
      <c r="E171" s="4">
        <f ca="1">IF(E170&lt;4,0,VLOOKUP(E170,kisl,2,TRUE))</f>
        <v>0</v>
      </c>
      <c r="F171" s="56"/>
      <c r="G171" s="74"/>
      <c r="H171" s="75"/>
      <c r="K171"/>
    </row>
    <row r="172" spans="1:11" ht="12.75" customHeight="1">
      <c r="A172" s="50"/>
      <c r="B172" s="53"/>
      <c r="C172" s="11"/>
      <c r="D172" s="37"/>
      <c r="E172" s="11"/>
      <c r="F172" s="55">
        <f>SUM(C173:E173)</f>
        <v>0</v>
      </c>
      <c r="G172" s="74"/>
      <c r="H172" s="75"/>
      <c r="K172"/>
    </row>
    <row r="173" spans="1:11" ht="12.75" customHeight="1">
      <c r="A173" s="50"/>
      <c r="B173" s="54"/>
      <c r="C173" s="4">
        <f ca="1">IF(C172&lt;6.87,0,VLOOKUP(C172,rfut,5,TRUE))</f>
        <v>0</v>
      </c>
      <c r="D173" s="4">
        <f ca="1">IF(D172&lt;179,0,VLOOKUP(D172,távol,4,TRUE))</f>
        <v>0</v>
      </c>
      <c r="E173" s="4">
        <f ca="1">IF(E172&lt;4,0,VLOOKUP(E172,kisl,2,TRUE))</f>
        <v>0</v>
      </c>
      <c r="F173" s="56"/>
      <c r="G173" s="74"/>
      <c r="H173" s="75"/>
      <c r="K173"/>
    </row>
    <row r="174" spans="1:11" ht="12.75" customHeight="1">
      <c r="A174" s="57"/>
      <c r="B174" s="53"/>
      <c r="C174" s="11"/>
      <c r="D174" s="37"/>
      <c r="E174" s="11"/>
      <c r="F174" s="59">
        <f>SUM(C175:E175)</f>
        <v>0</v>
      </c>
      <c r="G174" s="76" t="s">
        <v>93</v>
      </c>
      <c r="H174" s="78"/>
      <c r="K174"/>
    </row>
    <row r="175" spans="1:11" ht="12.75" customHeight="1">
      <c r="A175" s="58"/>
      <c r="B175" s="54"/>
      <c r="C175" s="4">
        <f ca="1">IF(C174&lt;6.87,0,VLOOKUP(C174,rfut,5,TRUE))</f>
        <v>0</v>
      </c>
      <c r="D175" s="4">
        <f ca="1">IF(D174&lt;179,0,VLOOKUP(D174,távol,4,TRUE))</f>
        <v>0</v>
      </c>
      <c r="E175" s="4">
        <f ca="1">IF(E174&lt;4,0,VLOOKUP(E174,kisl,2,TRUE))</f>
        <v>0</v>
      </c>
      <c r="F175" s="51"/>
      <c r="G175" s="77"/>
      <c r="H175" s="79"/>
      <c r="K175"/>
    </row>
    <row r="176" spans="1:11" ht="12.75" customHeight="1">
      <c r="A176" s="50"/>
      <c r="B176" s="53"/>
      <c r="C176" s="12"/>
      <c r="D176" s="38"/>
      <c r="E176" s="12"/>
      <c r="F176" s="51">
        <f>SUM(C177:E177)</f>
        <v>0</v>
      </c>
      <c r="G176" s="64">
        <f ca="1">IF(H174&lt;lány!$D$2,0,VLOOKUP(H174,hfut,3,TRUE))</f>
        <v>0</v>
      </c>
      <c r="H176" s="65"/>
      <c r="K176"/>
    </row>
    <row r="177" spans="1:11" ht="13.5" customHeight="1" thickBot="1">
      <c r="A177" s="50"/>
      <c r="B177" s="63"/>
      <c r="C177" s="5">
        <f ca="1">IF(C176&lt;6.87,0,VLOOKUP(C176,rfut,5,TRUE))</f>
        <v>0</v>
      </c>
      <c r="D177" s="5">
        <f ca="1">IF(D176&lt;179,0,VLOOKUP(D176,távol,4,TRUE))</f>
        <v>0</v>
      </c>
      <c r="E177" s="5">
        <f ca="1">IF(E176&lt;4,0,VLOOKUP(E176,kisl,2,TRUE))</f>
        <v>0</v>
      </c>
      <c r="F177" s="52"/>
      <c r="G177" s="66"/>
      <c r="H177" s="67"/>
      <c r="K177"/>
    </row>
    <row r="178" spans="1:11" ht="13.5" thickTop="1">
      <c r="K178"/>
    </row>
    <row r="179" spans="1:11" ht="13.5" thickBot="1">
      <c r="K179"/>
    </row>
    <row r="180" spans="1:11" ht="26.25" thickTop="1">
      <c r="A180" s="60"/>
      <c r="B180" s="61"/>
      <c r="C180" s="62"/>
      <c r="D180" s="62"/>
      <c r="E180" s="62"/>
      <c r="F180" s="62"/>
      <c r="G180" s="68"/>
      <c r="H180" s="69"/>
      <c r="K180"/>
    </row>
    <row r="181" spans="1:11" ht="12.75" customHeight="1">
      <c r="A181" s="2" t="s">
        <v>1</v>
      </c>
      <c r="B181" s="27" t="s">
        <v>86</v>
      </c>
      <c r="C181" s="3" t="s">
        <v>89</v>
      </c>
      <c r="D181" s="3" t="s">
        <v>82</v>
      </c>
      <c r="E181" s="3" t="s">
        <v>84</v>
      </c>
      <c r="F181" s="3" t="s">
        <v>0</v>
      </c>
      <c r="G181" s="70"/>
      <c r="H181" s="71"/>
      <c r="K181"/>
    </row>
    <row r="182" spans="1:11" ht="12.75" customHeight="1">
      <c r="A182" s="57"/>
      <c r="B182" s="53"/>
      <c r="C182" s="11"/>
      <c r="D182" s="37"/>
      <c r="E182" s="11"/>
      <c r="F182" s="55">
        <f>SUM(C183:E183)</f>
        <v>0</v>
      </c>
      <c r="G182" s="72">
        <f>SUM(F182:F193)-MIN(F182:F193)+G192</f>
        <v>0</v>
      </c>
      <c r="H182" s="73"/>
      <c r="K182"/>
    </row>
    <row r="183" spans="1:11" ht="12.75" customHeight="1">
      <c r="A183" s="58"/>
      <c r="B183" s="54"/>
      <c r="C183" s="4">
        <f ca="1">IF(C182&lt;6.87,0,VLOOKUP(C182,rfut,5,TRUE))</f>
        <v>0</v>
      </c>
      <c r="D183" s="4">
        <f ca="1">IF(D182&lt;179,0,VLOOKUP(D182,távol,4,TRUE))</f>
        <v>0</v>
      </c>
      <c r="E183" s="4">
        <f ca="1">IF(E182&lt;4,0,VLOOKUP(E182,kisl,2,TRUE))</f>
        <v>0</v>
      </c>
      <c r="F183" s="56"/>
      <c r="G183" s="74"/>
      <c r="H183" s="75"/>
      <c r="K183"/>
    </row>
    <row r="184" spans="1:11" ht="12.75" customHeight="1">
      <c r="A184" s="50"/>
      <c r="B184" s="53"/>
      <c r="C184" s="11"/>
      <c r="D184" s="37"/>
      <c r="E184" s="11"/>
      <c r="F184" s="55">
        <f>SUM(C185:E185)</f>
        <v>0</v>
      </c>
      <c r="G184" s="74"/>
      <c r="H184" s="75"/>
      <c r="K184"/>
    </row>
    <row r="185" spans="1:11" ht="12.75" customHeight="1">
      <c r="A185" s="50"/>
      <c r="B185" s="54"/>
      <c r="C185" s="4">
        <f ca="1">IF(C184&lt;6.87,0,VLOOKUP(C184,rfut,5,TRUE))</f>
        <v>0</v>
      </c>
      <c r="D185" s="4">
        <f ca="1">IF(D184&lt;179,0,VLOOKUP(D184,távol,4,TRUE))</f>
        <v>0</v>
      </c>
      <c r="E185" s="4">
        <f ca="1">IF(E184&lt;4,0,VLOOKUP(E184,kisl,2,TRUE))</f>
        <v>0</v>
      </c>
      <c r="F185" s="56"/>
      <c r="G185" s="74"/>
      <c r="H185" s="75"/>
      <c r="K185"/>
    </row>
    <row r="186" spans="1:11" ht="12.75" customHeight="1">
      <c r="A186" s="57"/>
      <c r="B186" s="53"/>
      <c r="C186" s="11"/>
      <c r="D186" s="37"/>
      <c r="E186" s="11"/>
      <c r="F186" s="55">
        <f>SUM(C187:E187)</f>
        <v>0</v>
      </c>
      <c r="G186" s="74"/>
      <c r="H186" s="75"/>
      <c r="K186"/>
    </row>
    <row r="187" spans="1:11" ht="12.75" customHeight="1">
      <c r="A187" s="58"/>
      <c r="B187" s="54"/>
      <c r="C187" s="4">
        <f ca="1">IF(C186&lt;6.87,0,VLOOKUP(C186,rfut,5,TRUE))</f>
        <v>0</v>
      </c>
      <c r="D187" s="4">
        <f ca="1">IF(D186&lt;179,0,VLOOKUP(D186,távol,4,TRUE))</f>
        <v>0</v>
      </c>
      <c r="E187" s="4">
        <f ca="1">IF(E186&lt;4,0,VLOOKUP(E186,kisl,2,TRUE))</f>
        <v>0</v>
      </c>
      <c r="F187" s="56"/>
      <c r="G187" s="74"/>
      <c r="H187" s="75"/>
      <c r="K187"/>
    </row>
    <row r="188" spans="1:11" ht="12.75" customHeight="1">
      <c r="A188" s="50"/>
      <c r="B188" s="53"/>
      <c r="C188" s="11"/>
      <c r="D188" s="37"/>
      <c r="E188" s="11"/>
      <c r="F188" s="55">
        <f>SUM(C189:E189)</f>
        <v>0</v>
      </c>
      <c r="G188" s="74"/>
      <c r="H188" s="75"/>
      <c r="K188"/>
    </row>
    <row r="189" spans="1:11" ht="12.75" customHeight="1">
      <c r="A189" s="50"/>
      <c r="B189" s="54"/>
      <c r="C189" s="4">
        <f ca="1">IF(C188&lt;6.87,0,VLOOKUP(C188,rfut,5,TRUE))</f>
        <v>0</v>
      </c>
      <c r="D189" s="4">
        <f ca="1">IF(D188&lt;179,0,VLOOKUP(D188,távol,4,TRUE))</f>
        <v>0</v>
      </c>
      <c r="E189" s="4">
        <f ca="1">IF(E188&lt;4,0,VLOOKUP(E188,kisl,2,TRUE))</f>
        <v>0</v>
      </c>
      <c r="F189" s="56"/>
      <c r="G189" s="74"/>
      <c r="H189" s="75"/>
      <c r="K189"/>
    </row>
    <row r="190" spans="1:11" ht="12.75" customHeight="1">
      <c r="A190" s="57"/>
      <c r="B190" s="53"/>
      <c r="C190" s="11"/>
      <c r="D190" s="37"/>
      <c r="E190" s="11"/>
      <c r="F190" s="59">
        <f>SUM(C191:E191)</f>
        <v>0</v>
      </c>
      <c r="G190" s="76" t="s">
        <v>93</v>
      </c>
      <c r="H190" s="78"/>
      <c r="K190"/>
    </row>
    <row r="191" spans="1:11" ht="12.75" customHeight="1">
      <c r="A191" s="58"/>
      <c r="B191" s="54"/>
      <c r="C191" s="4">
        <f ca="1">IF(C190&lt;6.87,0,VLOOKUP(C190,rfut,5,TRUE))</f>
        <v>0</v>
      </c>
      <c r="D191" s="4">
        <f ca="1">IF(D190&lt;179,0,VLOOKUP(D190,távol,4,TRUE))</f>
        <v>0</v>
      </c>
      <c r="E191" s="4">
        <f ca="1">IF(E190&lt;4,0,VLOOKUP(E190,kisl,2,TRUE))</f>
        <v>0</v>
      </c>
      <c r="F191" s="51"/>
      <c r="G191" s="77"/>
      <c r="H191" s="79"/>
      <c r="K191"/>
    </row>
    <row r="192" spans="1:11" ht="12.75" customHeight="1">
      <c r="A192" s="50"/>
      <c r="B192" s="53"/>
      <c r="C192" s="12"/>
      <c r="D192" s="38"/>
      <c r="E192" s="12"/>
      <c r="F192" s="51">
        <f>SUM(C193:E193)</f>
        <v>0</v>
      </c>
      <c r="G192" s="64">
        <f ca="1">IF(H190&lt;lány!$D$2,0,VLOOKUP(H190,hfut,3,TRUE))</f>
        <v>0</v>
      </c>
      <c r="H192" s="65"/>
      <c r="K192"/>
    </row>
    <row r="193" spans="1:11" ht="13.5" customHeight="1" thickBot="1">
      <c r="A193" s="50"/>
      <c r="B193" s="63"/>
      <c r="C193" s="5">
        <f ca="1">IF(C192&lt;6.87,0,VLOOKUP(C192,rfut,5,TRUE))</f>
        <v>0</v>
      </c>
      <c r="D193" s="5">
        <f ca="1">IF(D192&lt;179,0,VLOOKUP(D192,távol,4,TRUE))</f>
        <v>0</v>
      </c>
      <c r="E193" s="5">
        <f ca="1">IF(E192&lt;4,0,VLOOKUP(E192,kisl,2,TRUE))</f>
        <v>0</v>
      </c>
      <c r="F193" s="52"/>
      <c r="G193" s="66"/>
      <c r="H193" s="67"/>
      <c r="K193"/>
    </row>
    <row r="194" spans="1:11" ht="13.5" thickTop="1">
      <c r="K194"/>
    </row>
    <row r="195" spans="1:11" ht="13.5" thickBot="1">
      <c r="K195"/>
    </row>
    <row r="196" spans="1:11" ht="26.25" thickTop="1">
      <c r="A196" s="60"/>
      <c r="B196" s="61"/>
      <c r="C196" s="62"/>
      <c r="D196" s="62"/>
      <c r="E196" s="62"/>
      <c r="F196" s="62"/>
      <c r="G196" s="68"/>
      <c r="H196" s="69"/>
      <c r="K196"/>
    </row>
    <row r="197" spans="1:11" ht="12.75" customHeight="1">
      <c r="A197" s="2" t="s">
        <v>1</v>
      </c>
      <c r="B197" s="27" t="s">
        <v>86</v>
      </c>
      <c r="C197" s="3" t="s">
        <v>89</v>
      </c>
      <c r="D197" s="3" t="s">
        <v>82</v>
      </c>
      <c r="E197" s="3" t="s">
        <v>84</v>
      </c>
      <c r="F197" s="3" t="s">
        <v>0</v>
      </c>
      <c r="G197" s="70"/>
      <c r="H197" s="71"/>
      <c r="K197"/>
    </row>
    <row r="198" spans="1:11" ht="12.75" customHeight="1">
      <c r="A198" s="57"/>
      <c r="B198" s="53"/>
      <c r="C198" s="11"/>
      <c r="D198" s="37"/>
      <c r="E198" s="11"/>
      <c r="F198" s="55">
        <f>SUM(C199:E199)</f>
        <v>0</v>
      </c>
      <c r="G198" s="72">
        <f>SUM(F198:F209)-MIN(F198:F209)+G208</f>
        <v>0</v>
      </c>
      <c r="H198" s="73"/>
      <c r="K198"/>
    </row>
    <row r="199" spans="1:11" ht="12.75" customHeight="1">
      <c r="A199" s="58"/>
      <c r="B199" s="54"/>
      <c r="C199" s="4">
        <f ca="1">IF(C198&lt;6.87,0,VLOOKUP(C198,rfut,5,TRUE))</f>
        <v>0</v>
      </c>
      <c r="D199" s="4">
        <f ca="1">IF(D198&lt;179,0,VLOOKUP(D198,távol,4,TRUE))</f>
        <v>0</v>
      </c>
      <c r="E199" s="4">
        <f ca="1">IF(E198&lt;4,0,VLOOKUP(E198,kisl,2,TRUE))</f>
        <v>0</v>
      </c>
      <c r="F199" s="56"/>
      <c r="G199" s="74"/>
      <c r="H199" s="75"/>
      <c r="K199"/>
    </row>
    <row r="200" spans="1:11" ht="12.75" customHeight="1">
      <c r="A200" s="50"/>
      <c r="B200" s="53"/>
      <c r="C200" s="11"/>
      <c r="D200" s="37"/>
      <c r="E200" s="11"/>
      <c r="F200" s="55">
        <f>SUM(C201:E201)</f>
        <v>0</v>
      </c>
      <c r="G200" s="74"/>
      <c r="H200" s="75"/>
      <c r="K200"/>
    </row>
    <row r="201" spans="1:11" ht="12.75" customHeight="1">
      <c r="A201" s="50"/>
      <c r="B201" s="54"/>
      <c r="C201" s="4">
        <f ca="1">IF(C200&lt;6.87,0,VLOOKUP(C200,rfut,5,TRUE))</f>
        <v>0</v>
      </c>
      <c r="D201" s="4">
        <f ca="1">IF(D200&lt;179,0,VLOOKUP(D200,távol,4,TRUE))</f>
        <v>0</v>
      </c>
      <c r="E201" s="4">
        <f ca="1">IF(E200&lt;4,0,VLOOKUP(E200,kisl,2,TRUE))</f>
        <v>0</v>
      </c>
      <c r="F201" s="56"/>
      <c r="G201" s="74"/>
      <c r="H201" s="75"/>
      <c r="K201"/>
    </row>
    <row r="202" spans="1:11" ht="12.75" customHeight="1">
      <c r="A202" s="57"/>
      <c r="B202" s="53"/>
      <c r="C202" s="11"/>
      <c r="D202" s="37"/>
      <c r="E202" s="11"/>
      <c r="F202" s="55">
        <f>SUM(C203:E203)</f>
        <v>0</v>
      </c>
      <c r="G202" s="74"/>
      <c r="H202" s="75"/>
      <c r="K202"/>
    </row>
    <row r="203" spans="1:11" ht="12.75" customHeight="1">
      <c r="A203" s="58"/>
      <c r="B203" s="54"/>
      <c r="C203" s="4">
        <f ca="1">IF(C202&lt;6.87,0,VLOOKUP(C202,rfut,5,TRUE))</f>
        <v>0</v>
      </c>
      <c r="D203" s="4">
        <f ca="1">IF(D202&lt;179,0,VLOOKUP(D202,távol,4,TRUE))</f>
        <v>0</v>
      </c>
      <c r="E203" s="4">
        <f ca="1">IF(E202&lt;4,0,VLOOKUP(E202,kisl,2,TRUE))</f>
        <v>0</v>
      </c>
      <c r="F203" s="56"/>
      <c r="G203" s="74"/>
      <c r="H203" s="75"/>
      <c r="K203"/>
    </row>
    <row r="204" spans="1:11" ht="12.75" customHeight="1">
      <c r="A204" s="50"/>
      <c r="B204" s="53"/>
      <c r="C204" s="11"/>
      <c r="D204" s="37"/>
      <c r="E204" s="11"/>
      <c r="F204" s="55">
        <f>SUM(C205:E205)</f>
        <v>0</v>
      </c>
      <c r="G204" s="74"/>
      <c r="H204" s="75"/>
      <c r="K204"/>
    </row>
    <row r="205" spans="1:11" ht="12.75" customHeight="1">
      <c r="A205" s="50"/>
      <c r="B205" s="54"/>
      <c r="C205" s="4">
        <f ca="1">IF(C204&lt;6.87,0,VLOOKUP(C204,rfut,5,TRUE))</f>
        <v>0</v>
      </c>
      <c r="D205" s="4">
        <f ca="1">IF(D204&lt;179,0,VLOOKUP(D204,távol,4,TRUE))</f>
        <v>0</v>
      </c>
      <c r="E205" s="4">
        <f ca="1">IF(E204&lt;4,0,VLOOKUP(E204,kisl,2,TRUE))</f>
        <v>0</v>
      </c>
      <c r="F205" s="56"/>
      <c r="G205" s="74"/>
      <c r="H205" s="75"/>
      <c r="K205"/>
    </row>
    <row r="206" spans="1:11" ht="12.75" customHeight="1">
      <c r="A206" s="57"/>
      <c r="B206" s="53"/>
      <c r="C206" s="11"/>
      <c r="D206" s="37"/>
      <c r="E206" s="11"/>
      <c r="F206" s="59">
        <f>SUM(C207:E207)</f>
        <v>0</v>
      </c>
      <c r="G206" s="76" t="s">
        <v>93</v>
      </c>
      <c r="H206" s="78"/>
      <c r="K206"/>
    </row>
    <row r="207" spans="1:11" ht="12.75" customHeight="1">
      <c r="A207" s="58"/>
      <c r="B207" s="54"/>
      <c r="C207" s="4">
        <f ca="1">IF(C206&lt;6.87,0,VLOOKUP(C206,rfut,5,TRUE))</f>
        <v>0</v>
      </c>
      <c r="D207" s="4">
        <f ca="1">IF(D206&lt;179,0,VLOOKUP(D206,távol,4,TRUE))</f>
        <v>0</v>
      </c>
      <c r="E207" s="4">
        <f ca="1">IF(E206&lt;4,0,VLOOKUP(E206,kisl,2,TRUE))</f>
        <v>0</v>
      </c>
      <c r="F207" s="51"/>
      <c r="G207" s="77"/>
      <c r="H207" s="79"/>
      <c r="K207"/>
    </row>
    <row r="208" spans="1:11" ht="12.75" customHeight="1">
      <c r="A208" s="50"/>
      <c r="B208" s="53"/>
      <c r="C208" s="12"/>
      <c r="D208" s="38"/>
      <c r="E208" s="12"/>
      <c r="F208" s="51">
        <f>SUM(C209:E209)</f>
        <v>0</v>
      </c>
      <c r="G208" s="64">
        <f ca="1">IF(H206&lt;lány!$D$2,0,VLOOKUP(H206,hfut,3,TRUE))</f>
        <v>0</v>
      </c>
      <c r="H208" s="65"/>
      <c r="K208"/>
    </row>
    <row r="209" spans="1:11" ht="13.5" customHeight="1" thickBot="1">
      <c r="A209" s="50"/>
      <c r="B209" s="63"/>
      <c r="C209" s="5">
        <f ca="1">IF(C208&lt;6.87,0,VLOOKUP(C208,rfut,5,TRUE))</f>
        <v>0</v>
      </c>
      <c r="D209" s="5">
        <f ca="1">IF(D208&lt;179,0,VLOOKUP(D208,távol,4,TRUE))</f>
        <v>0</v>
      </c>
      <c r="E209" s="5">
        <f ca="1">IF(E208&lt;4,0,VLOOKUP(E208,kisl,2,TRUE))</f>
        <v>0</v>
      </c>
      <c r="F209" s="52"/>
      <c r="G209" s="66"/>
      <c r="H209" s="67"/>
      <c r="K209"/>
    </row>
    <row r="210" spans="1:11" ht="13.5" thickTop="1">
      <c r="K210"/>
    </row>
    <row r="211" spans="1:11" ht="13.5" thickBot="1">
      <c r="K211"/>
    </row>
    <row r="212" spans="1:11" ht="26.25" thickTop="1">
      <c r="A212" s="60"/>
      <c r="B212" s="61"/>
      <c r="C212" s="62"/>
      <c r="D212" s="62"/>
      <c r="E212" s="62"/>
      <c r="F212" s="62"/>
      <c r="G212" s="68"/>
      <c r="H212" s="69"/>
      <c r="K212"/>
    </row>
    <row r="213" spans="1:11" ht="12.75" customHeight="1">
      <c r="A213" s="2" t="s">
        <v>1</v>
      </c>
      <c r="B213" s="27" t="s">
        <v>86</v>
      </c>
      <c r="C213" s="3" t="s">
        <v>89</v>
      </c>
      <c r="D213" s="3" t="s">
        <v>82</v>
      </c>
      <c r="E213" s="3" t="s">
        <v>84</v>
      </c>
      <c r="F213" s="3" t="s">
        <v>0</v>
      </c>
      <c r="G213" s="70"/>
      <c r="H213" s="71"/>
      <c r="K213"/>
    </row>
    <row r="214" spans="1:11" ht="12.75" customHeight="1">
      <c r="A214" s="57"/>
      <c r="B214" s="53"/>
      <c r="C214" s="11"/>
      <c r="D214" s="37"/>
      <c r="E214" s="11"/>
      <c r="F214" s="55">
        <f>SUM(C215:E215)</f>
        <v>0</v>
      </c>
      <c r="G214" s="72">
        <f>SUM(F214:F225)-MIN(F214:F225)+G224</f>
        <v>0</v>
      </c>
      <c r="H214" s="73"/>
      <c r="K214"/>
    </row>
    <row r="215" spans="1:11" ht="12.75" customHeight="1">
      <c r="A215" s="58"/>
      <c r="B215" s="54"/>
      <c r="C215" s="4">
        <f ca="1">IF(C214&lt;6.87,0,VLOOKUP(C214,rfut,5,TRUE))</f>
        <v>0</v>
      </c>
      <c r="D215" s="4">
        <f ca="1">IF(D214&lt;179,0,VLOOKUP(D214,távol,4,TRUE))</f>
        <v>0</v>
      </c>
      <c r="E215" s="4">
        <f ca="1">IF(E214&lt;4,0,VLOOKUP(E214,kisl,2,TRUE))</f>
        <v>0</v>
      </c>
      <c r="F215" s="56"/>
      <c r="G215" s="74"/>
      <c r="H215" s="75"/>
      <c r="K215"/>
    </row>
    <row r="216" spans="1:11" ht="12.75" customHeight="1">
      <c r="A216" s="50"/>
      <c r="B216" s="53"/>
      <c r="C216" s="11"/>
      <c r="D216" s="37"/>
      <c r="E216" s="11"/>
      <c r="F216" s="55">
        <f>SUM(C217:E217)</f>
        <v>0</v>
      </c>
      <c r="G216" s="74"/>
      <c r="H216" s="75"/>
      <c r="K216"/>
    </row>
    <row r="217" spans="1:11" ht="12.75" customHeight="1">
      <c r="A217" s="50"/>
      <c r="B217" s="54"/>
      <c r="C217" s="4">
        <f ca="1">IF(C216&lt;6.87,0,VLOOKUP(C216,rfut,5,TRUE))</f>
        <v>0</v>
      </c>
      <c r="D217" s="4">
        <f ca="1">IF(D216&lt;179,0,VLOOKUP(D216,távol,4,TRUE))</f>
        <v>0</v>
      </c>
      <c r="E217" s="4">
        <f ca="1">IF(E216&lt;4,0,VLOOKUP(E216,kisl,2,TRUE))</f>
        <v>0</v>
      </c>
      <c r="F217" s="56"/>
      <c r="G217" s="74"/>
      <c r="H217" s="75"/>
      <c r="K217"/>
    </row>
    <row r="218" spans="1:11" ht="12.75" customHeight="1">
      <c r="A218" s="57"/>
      <c r="B218" s="53"/>
      <c r="C218" s="11"/>
      <c r="D218" s="37"/>
      <c r="E218" s="11"/>
      <c r="F218" s="55">
        <f>SUM(C219:E219)</f>
        <v>0</v>
      </c>
      <c r="G218" s="74"/>
      <c r="H218" s="75"/>
      <c r="K218"/>
    </row>
    <row r="219" spans="1:11" ht="12.75" customHeight="1">
      <c r="A219" s="58"/>
      <c r="B219" s="54"/>
      <c r="C219" s="4">
        <f ca="1">IF(C218&lt;6.87,0,VLOOKUP(C218,rfut,5,TRUE))</f>
        <v>0</v>
      </c>
      <c r="D219" s="4">
        <f ca="1">IF(D218&lt;179,0,VLOOKUP(D218,távol,4,TRUE))</f>
        <v>0</v>
      </c>
      <c r="E219" s="4">
        <f ca="1">IF(E218&lt;4,0,VLOOKUP(E218,kisl,2,TRUE))</f>
        <v>0</v>
      </c>
      <c r="F219" s="56"/>
      <c r="G219" s="74"/>
      <c r="H219" s="75"/>
      <c r="K219"/>
    </row>
    <row r="220" spans="1:11" ht="12.75" customHeight="1">
      <c r="A220" s="50"/>
      <c r="B220" s="53"/>
      <c r="C220" s="11"/>
      <c r="D220" s="37"/>
      <c r="E220" s="11"/>
      <c r="F220" s="55">
        <f>SUM(C221:E221)</f>
        <v>0</v>
      </c>
      <c r="G220" s="74"/>
      <c r="H220" s="75"/>
      <c r="K220"/>
    </row>
    <row r="221" spans="1:11" ht="12.75" customHeight="1">
      <c r="A221" s="50"/>
      <c r="B221" s="54"/>
      <c r="C221" s="4">
        <f ca="1">IF(C220&lt;6.87,0,VLOOKUP(C220,rfut,5,TRUE))</f>
        <v>0</v>
      </c>
      <c r="D221" s="4">
        <f ca="1">IF(D220&lt;179,0,VLOOKUP(D220,távol,4,TRUE))</f>
        <v>0</v>
      </c>
      <c r="E221" s="4">
        <f ca="1">IF(E220&lt;4,0,VLOOKUP(E220,kisl,2,TRUE))</f>
        <v>0</v>
      </c>
      <c r="F221" s="56"/>
      <c r="G221" s="74"/>
      <c r="H221" s="75"/>
      <c r="K221"/>
    </row>
    <row r="222" spans="1:11" ht="12.75" customHeight="1">
      <c r="A222" s="57"/>
      <c r="B222" s="53"/>
      <c r="C222" s="11"/>
      <c r="D222" s="37"/>
      <c r="E222" s="11"/>
      <c r="F222" s="59">
        <f>SUM(C223:E223)</f>
        <v>0</v>
      </c>
      <c r="G222" s="76" t="s">
        <v>93</v>
      </c>
      <c r="H222" s="78"/>
      <c r="K222"/>
    </row>
    <row r="223" spans="1:11" ht="12.75" customHeight="1">
      <c r="A223" s="58"/>
      <c r="B223" s="54"/>
      <c r="C223" s="4">
        <f ca="1">IF(C222&lt;6.87,0,VLOOKUP(C222,rfut,5,TRUE))</f>
        <v>0</v>
      </c>
      <c r="D223" s="4">
        <f ca="1">IF(D222&lt;179,0,VLOOKUP(D222,távol,4,TRUE))</f>
        <v>0</v>
      </c>
      <c r="E223" s="4">
        <f ca="1">IF(E222&lt;4,0,VLOOKUP(E222,kisl,2,TRUE))</f>
        <v>0</v>
      </c>
      <c r="F223" s="51"/>
      <c r="G223" s="77"/>
      <c r="H223" s="79"/>
      <c r="K223"/>
    </row>
    <row r="224" spans="1:11" ht="12.75" customHeight="1">
      <c r="A224" s="50"/>
      <c r="B224" s="53"/>
      <c r="C224" s="12"/>
      <c r="D224" s="38"/>
      <c r="E224" s="12"/>
      <c r="F224" s="51">
        <f>SUM(C225:E225)</f>
        <v>0</v>
      </c>
      <c r="G224" s="64">
        <f ca="1">IF(H222&lt;lány!$D$2,0,VLOOKUP(H222,hfut,3,TRUE))</f>
        <v>0</v>
      </c>
      <c r="H224" s="65"/>
      <c r="K224"/>
    </row>
    <row r="225" spans="1:11" ht="13.5" customHeight="1" thickBot="1">
      <c r="A225" s="50"/>
      <c r="B225" s="63"/>
      <c r="C225" s="5">
        <f ca="1">IF(C224&lt;6.87,0,VLOOKUP(C224,rfut,5,TRUE))</f>
        <v>0</v>
      </c>
      <c r="D225" s="5">
        <f ca="1">IF(D224&lt;179,0,VLOOKUP(D224,távol,4,TRUE))</f>
        <v>0</v>
      </c>
      <c r="E225" s="5">
        <f ca="1">IF(E224&lt;4,0,VLOOKUP(E224,kisl,2,TRUE))</f>
        <v>0</v>
      </c>
      <c r="F225" s="52"/>
      <c r="G225" s="66"/>
      <c r="H225" s="67"/>
      <c r="K225"/>
    </row>
    <row r="226" spans="1:11" ht="13.5" thickTop="1">
      <c r="K226"/>
    </row>
    <row r="227" spans="1:11" ht="13.5" thickBot="1">
      <c r="K227"/>
    </row>
    <row r="228" spans="1:11" ht="26.25" thickTop="1">
      <c r="A228" s="60"/>
      <c r="B228" s="61"/>
      <c r="C228" s="62"/>
      <c r="D228" s="62"/>
      <c r="E228" s="62"/>
      <c r="F228" s="62"/>
      <c r="G228" s="68"/>
      <c r="H228" s="69"/>
      <c r="K228"/>
    </row>
    <row r="229" spans="1:11" ht="12.75" customHeight="1">
      <c r="A229" s="2" t="s">
        <v>1</v>
      </c>
      <c r="B229" s="27" t="s">
        <v>86</v>
      </c>
      <c r="C229" s="3" t="s">
        <v>89</v>
      </c>
      <c r="D229" s="3" t="s">
        <v>82</v>
      </c>
      <c r="E229" s="3" t="s">
        <v>84</v>
      </c>
      <c r="F229" s="3" t="s">
        <v>0</v>
      </c>
      <c r="G229" s="70"/>
      <c r="H229" s="71"/>
      <c r="K229"/>
    </row>
    <row r="230" spans="1:11" ht="12.75" customHeight="1">
      <c r="A230" s="57"/>
      <c r="B230" s="53"/>
      <c r="C230" s="11"/>
      <c r="D230" s="37"/>
      <c r="E230" s="11"/>
      <c r="F230" s="55">
        <f>SUM(C231:E231)</f>
        <v>0</v>
      </c>
      <c r="G230" s="72">
        <f>SUM(F230:F241)-MIN(F230:F241)+G240</f>
        <v>0</v>
      </c>
      <c r="H230" s="73"/>
      <c r="K230"/>
    </row>
    <row r="231" spans="1:11" ht="12.75" customHeight="1">
      <c r="A231" s="58"/>
      <c r="B231" s="54"/>
      <c r="C231" s="4">
        <f ca="1">IF(C230&lt;6.87,0,VLOOKUP(C230,rfut,5,TRUE))</f>
        <v>0</v>
      </c>
      <c r="D231" s="4">
        <f ca="1">IF(D230&lt;179,0,VLOOKUP(D230,távol,4,TRUE))</f>
        <v>0</v>
      </c>
      <c r="E231" s="4">
        <f ca="1">IF(E230&lt;4,0,VLOOKUP(E230,kisl,2,TRUE))</f>
        <v>0</v>
      </c>
      <c r="F231" s="56"/>
      <c r="G231" s="74"/>
      <c r="H231" s="75"/>
      <c r="K231"/>
    </row>
    <row r="232" spans="1:11" ht="12.75" customHeight="1">
      <c r="A232" s="50"/>
      <c r="B232" s="53"/>
      <c r="C232" s="11"/>
      <c r="D232" s="37"/>
      <c r="E232" s="11"/>
      <c r="F232" s="55">
        <f>SUM(C233:E233)</f>
        <v>0</v>
      </c>
      <c r="G232" s="74"/>
      <c r="H232" s="75"/>
      <c r="K232"/>
    </row>
    <row r="233" spans="1:11" ht="12.75" customHeight="1">
      <c r="A233" s="50"/>
      <c r="B233" s="54"/>
      <c r="C233" s="4">
        <f ca="1">IF(C232&lt;6.87,0,VLOOKUP(C232,rfut,5,TRUE))</f>
        <v>0</v>
      </c>
      <c r="D233" s="4">
        <f ca="1">IF(D232&lt;179,0,VLOOKUP(D232,távol,4,TRUE))</f>
        <v>0</v>
      </c>
      <c r="E233" s="4">
        <f ca="1">IF(E232&lt;4,0,VLOOKUP(E232,kisl,2,TRUE))</f>
        <v>0</v>
      </c>
      <c r="F233" s="56"/>
      <c r="G233" s="74"/>
      <c r="H233" s="75"/>
      <c r="K233"/>
    </row>
    <row r="234" spans="1:11" ht="12.75" customHeight="1">
      <c r="A234" s="57"/>
      <c r="B234" s="53"/>
      <c r="C234" s="11"/>
      <c r="D234" s="37"/>
      <c r="E234" s="11"/>
      <c r="F234" s="55">
        <f>SUM(C235:E235)</f>
        <v>0</v>
      </c>
      <c r="G234" s="74"/>
      <c r="H234" s="75"/>
      <c r="K234"/>
    </row>
    <row r="235" spans="1:11" ht="12.75" customHeight="1">
      <c r="A235" s="58"/>
      <c r="B235" s="54"/>
      <c r="C235" s="4">
        <f ca="1">IF(C234&lt;6.87,0,VLOOKUP(C234,rfut,5,TRUE))</f>
        <v>0</v>
      </c>
      <c r="D235" s="4">
        <f ca="1">IF(D234&lt;179,0,VLOOKUP(D234,távol,4,TRUE))</f>
        <v>0</v>
      </c>
      <c r="E235" s="4">
        <f ca="1">IF(E234&lt;4,0,VLOOKUP(E234,kisl,2,TRUE))</f>
        <v>0</v>
      </c>
      <c r="F235" s="56"/>
      <c r="G235" s="74"/>
      <c r="H235" s="75"/>
      <c r="K235"/>
    </row>
    <row r="236" spans="1:11" ht="12.75" customHeight="1">
      <c r="A236" s="50"/>
      <c r="B236" s="53"/>
      <c r="C236" s="11"/>
      <c r="D236" s="37"/>
      <c r="E236" s="11"/>
      <c r="F236" s="55">
        <f>SUM(C237:E237)</f>
        <v>0</v>
      </c>
      <c r="G236" s="74"/>
      <c r="H236" s="75"/>
      <c r="K236"/>
    </row>
    <row r="237" spans="1:11" ht="12.75" customHeight="1">
      <c r="A237" s="50"/>
      <c r="B237" s="54"/>
      <c r="C237" s="4">
        <f ca="1">IF(C236&lt;6.87,0,VLOOKUP(C236,rfut,5,TRUE))</f>
        <v>0</v>
      </c>
      <c r="D237" s="4">
        <f ca="1">IF(D236&lt;179,0,VLOOKUP(D236,távol,4,TRUE))</f>
        <v>0</v>
      </c>
      <c r="E237" s="4">
        <f ca="1">IF(E236&lt;4,0,VLOOKUP(E236,kisl,2,TRUE))</f>
        <v>0</v>
      </c>
      <c r="F237" s="56"/>
      <c r="G237" s="74"/>
      <c r="H237" s="75"/>
      <c r="K237"/>
    </row>
    <row r="238" spans="1:11" ht="12.75" customHeight="1">
      <c r="A238" s="57"/>
      <c r="B238" s="53"/>
      <c r="C238" s="11"/>
      <c r="D238" s="37"/>
      <c r="E238" s="11"/>
      <c r="F238" s="59">
        <f>SUM(C239:E239)</f>
        <v>0</v>
      </c>
      <c r="G238" s="76" t="s">
        <v>93</v>
      </c>
      <c r="H238" s="78"/>
      <c r="K238"/>
    </row>
    <row r="239" spans="1:11" ht="12.75" customHeight="1">
      <c r="A239" s="58"/>
      <c r="B239" s="54"/>
      <c r="C239" s="4">
        <f ca="1">IF(C238&lt;6.87,0,VLOOKUP(C238,rfut,5,TRUE))</f>
        <v>0</v>
      </c>
      <c r="D239" s="4">
        <f ca="1">IF(D238&lt;179,0,VLOOKUP(D238,távol,4,TRUE))</f>
        <v>0</v>
      </c>
      <c r="E239" s="4">
        <f ca="1">IF(E238&lt;4,0,VLOOKUP(E238,kisl,2,TRUE))</f>
        <v>0</v>
      </c>
      <c r="F239" s="51"/>
      <c r="G239" s="77"/>
      <c r="H239" s="79"/>
      <c r="K239"/>
    </row>
    <row r="240" spans="1:11" ht="12.75" customHeight="1">
      <c r="A240" s="50"/>
      <c r="B240" s="53"/>
      <c r="C240" s="12"/>
      <c r="D240" s="38"/>
      <c r="E240" s="12"/>
      <c r="F240" s="51">
        <f>SUM(C241:E241)</f>
        <v>0</v>
      </c>
      <c r="G240" s="64">
        <f ca="1">IF(H238&lt;lány!$D$2,0,VLOOKUP(H238,hfut,3,TRUE))</f>
        <v>0</v>
      </c>
      <c r="H240" s="65"/>
      <c r="K240"/>
    </row>
    <row r="241" spans="1:11" ht="13.5" customHeight="1" thickBot="1">
      <c r="A241" s="50"/>
      <c r="B241" s="63"/>
      <c r="C241" s="5">
        <f ca="1">IF(C240&lt;6.87,0,VLOOKUP(C240,rfut,5,TRUE))</f>
        <v>0</v>
      </c>
      <c r="D241" s="5">
        <f ca="1">IF(D240&lt;179,0,VLOOKUP(D240,távol,4,TRUE))</f>
        <v>0</v>
      </c>
      <c r="E241" s="5">
        <f ca="1">IF(E240&lt;4,0,VLOOKUP(E240,kisl,2,TRUE))</f>
        <v>0</v>
      </c>
      <c r="F241" s="52"/>
      <c r="G241" s="66"/>
      <c r="H241" s="67"/>
      <c r="K241"/>
    </row>
    <row r="242" spans="1:11" ht="13.5" thickTop="1">
      <c r="K242"/>
    </row>
    <row r="243" spans="1:11" ht="13.5" thickBot="1">
      <c r="K243"/>
    </row>
    <row r="244" spans="1:11" ht="26.25" thickTop="1">
      <c r="A244" s="60"/>
      <c r="B244" s="61"/>
      <c r="C244" s="62"/>
      <c r="D244" s="62"/>
      <c r="E244" s="62"/>
      <c r="F244" s="62"/>
      <c r="G244" s="68"/>
      <c r="H244" s="69"/>
      <c r="K244"/>
    </row>
    <row r="245" spans="1:11" ht="12.75" customHeight="1">
      <c r="A245" s="2" t="s">
        <v>1</v>
      </c>
      <c r="B245" s="27" t="s">
        <v>86</v>
      </c>
      <c r="C245" s="3" t="s">
        <v>89</v>
      </c>
      <c r="D245" s="3" t="s">
        <v>82</v>
      </c>
      <c r="E245" s="3" t="s">
        <v>84</v>
      </c>
      <c r="F245" s="3" t="s">
        <v>0</v>
      </c>
      <c r="G245" s="70"/>
      <c r="H245" s="71"/>
      <c r="K245"/>
    </row>
    <row r="246" spans="1:11" ht="12.75" customHeight="1">
      <c r="A246" s="57"/>
      <c r="B246" s="53"/>
      <c r="C246" s="11"/>
      <c r="D246" s="37"/>
      <c r="E246" s="11"/>
      <c r="F246" s="55">
        <f>SUM(C247:E247)</f>
        <v>0</v>
      </c>
      <c r="G246" s="72">
        <f>SUM(F246:F257)-MIN(F246:F257)+G256</f>
        <v>0</v>
      </c>
      <c r="H246" s="73"/>
      <c r="K246"/>
    </row>
    <row r="247" spans="1:11" ht="12.75" customHeight="1">
      <c r="A247" s="58"/>
      <c r="B247" s="54"/>
      <c r="C247" s="4">
        <f ca="1">IF(C246&lt;6.87,0,VLOOKUP(C246,rfut,5,TRUE))</f>
        <v>0</v>
      </c>
      <c r="D247" s="4">
        <f ca="1">IF(D246&lt;179,0,VLOOKUP(D246,távol,4,TRUE))</f>
        <v>0</v>
      </c>
      <c r="E247" s="4">
        <f ca="1">IF(E246&lt;4,0,VLOOKUP(E246,kisl,2,TRUE))</f>
        <v>0</v>
      </c>
      <c r="F247" s="56"/>
      <c r="G247" s="74"/>
      <c r="H247" s="75"/>
      <c r="K247"/>
    </row>
    <row r="248" spans="1:11" ht="12.75" customHeight="1">
      <c r="A248" s="50"/>
      <c r="B248" s="53"/>
      <c r="C248" s="11"/>
      <c r="D248" s="37"/>
      <c r="E248" s="11"/>
      <c r="F248" s="55">
        <f>SUM(C249:E249)</f>
        <v>0</v>
      </c>
      <c r="G248" s="74"/>
      <c r="H248" s="75"/>
      <c r="K248"/>
    </row>
    <row r="249" spans="1:11" ht="12.75" customHeight="1">
      <c r="A249" s="50"/>
      <c r="B249" s="54"/>
      <c r="C249" s="4">
        <f ca="1">IF(C248&lt;6.87,0,VLOOKUP(C248,rfut,5,TRUE))</f>
        <v>0</v>
      </c>
      <c r="D249" s="4">
        <f ca="1">IF(D248&lt;179,0,VLOOKUP(D248,távol,4,TRUE))</f>
        <v>0</v>
      </c>
      <c r="E249" s="4">
        <f ca="1">IF(E248&lt;4,0,VLOOKUP(E248,kisl,2,TRUE))</f>
        <v>0</v>
      </c>
      <c r="F249" s="56"/>
      <c r="G249" s="74"/>
      <c r="H249" s="75"/>
      <c r="K249"/>
    </row>
    <row r="250" spans="1:11" ht="12.75" customHeight="1">
      <c r="A250" s="57"/>
      <c r="B250" s="53"/>
      <c r="C250" s="11"/>
      <c r="D250" s="37"/>
      <c r="E250" s="11"/>
      <c r="F250" s="55">
        <f>SUM(C251:E251)</f>
        <v>0</v>
      </c>
      <c r="G250" s="74"/>
      <c r="H250" s="75"/>
      <c r="K250"/>
    </row>
    <row r="251" spans="1:11" ht="12.75" customHeight="1">
      <c r="A251" s="58"/>
      <c r="B251" s="54"/>
      <c r="C251" s="4">
        <f ca="1">IF(C250&lt;6.87,0,VLOOKUP(C250,rfut,5,TRUE))</f>
        <v>0</v>
      </c>
      <c r="D251" s="4">
        <f ca="1">IF(D250&lt;179,0,VLOOKUP(D250,távol,4,TRUE))</f>
        <v>0</v>
      </c>
      <c r="E251" s="4">
        <f ca="1">IF(E250&lt;4,0,VLOOKUP(E250,kisl,2,TRUE))</f>
        <v>0</v>
      </c>
      <c r="F251" s="56"/>
      <c r="G251" s="74"/>
      <c r="H251" s="75"/>
      <c r="K251"/>
    </row>
    <row r="252" spans="1:11" ht="12.75" customHeight="1">
      <c r="A252" s="50"/>
      <c r="B252" s="53"/>
      <c r="C252" s="11"/>
      <c r="D252" s="37"/>
      <c r="E252" s="11"/>
      <c r="F252" s="55">
        <f>SUM(C253:E253)</f>
        <v>0</v>
      </c>
      <c r="G252" s="74"/>
      <c r="H252" s="75"/>
      <c r="K252"/>
    </row>
    <row r="253" spans="1:11" ht="12.75" customHeight="1">
      <c r="A253" s="50"/>
      <c r="B253" s="54"/>
      <c r="C253" s="4">
        <f ca="1">IF(C252&lt;6.87,0,VLOOKUP(C252,rfut,5,TRUE))</f>
        <v>0</v>
      </c>
      <c r="D253" s="4">
        <f ca="1">IF(D252&lt;179,0,VLOOKUP(D252,távol,4,TRUE))</f>
        <v>0</v>
      </c>
      <c r="E253" s="4">
        <f ca="1">IF(E252&lt;4,0,VLOOKUP(E252,kisl,2,TRUE))</f>
        <v>0</v>
      </c>
      <c r="F253" s="56"/>
      <c r="G253" s="74"/>
      <c r="H253" s="75"/>
      <c r="K253"/>
    </row>
    <row r="254" spans="1:11" ht="12.75" customHeight="1">
      <c r="A254" s="57"/>
      <c r="B254" s="53"/>
      <c r="C254" s="11"/>
      <c r="D254" s="37"/>
      <c r="E254" s="11"/>
      <c r="F254" s="59">
        <f>SUM(C255:E255)</f>
        <v>0</v>
      </c>
      <c r="G254" s="76" t="s">
        <v>93</v>
      </c>
      <c r="H254" s="78"/>
      <c r="K254"/>
    </row>
    <row r="255" spans="1:11" ht="12.75" customHeight="1">
      <c r="A255" s="58"/>
      <c r="B255" s="54"/>
      <c r="C255" s="4">
        <f ca="1">IF(C254&lt;6.87,0,VLOOKUP(C254,rfut,5,TRUE))</f>
        <v>0</v>
      </c>
      <c r="D255" s="4">
        <f ca="1">IF(D254&lt;179,0,VLOOKUP(D254,távol,4,TRUE))</f>
        <v>0</v>
      </c>
      <c r="E255" s="4">
        <f ca="1">IF(E254&lt;4,0,VLOOKUP(E254,kisl,2,TRUE))</f>
        <v>0</v>
      </c>
      <c r="F255" s="51"/>
      <c r="G255" s="77"/>
      <c r="H255" s="79"/>
      <c r="K255"/>
    </row>
    <row r="256" spans="1:11" ht="12.75" customHeight="1">
      <c r="A256" s="50"/>
      <c r="B256" s="53"/>
      <c r="C256" s="12"/>
      <c r="D256" s="38"/>
      <c r="E256" s="12"/>
      <c r="F256" s="51">
        <f>SUM(C257:E257)</f>
        <v>0</v>
      </c>
      <c r="G256" s="64">
        <f ca="1">IF(H254&lt;lány!$D$2,0,VLOOKUP(H254,hfut,3,TRUE))</f>
        <v>0</v>
      </c>
      <c r="H256" s="65"/>
      <c r="K256"/>
    </row>
    <row r="257" spans="1:11" ht="13.5" customHeight="1" thickBot="1">
      <c r="A257" s="50"/>
      <c r="B257" s="63"/>
      <c r="C257" s="5">
        <f ca="1">IF(C256&lt;6.87,0,VLOOKUP(C256,rfut,5,TRUE))</f>
        <v>0</v>
      </c>
      <c r="D257" s="5">
        <f ca="1">IF(D256&lt;179,0,VLOOKUP(D256,távol,4,TRUE))</f>
        <v>0</v>
      </c>
      <c r="E257" s="5">
        <f ca="1">IF(E256&lt;4,0,VLOOKUP(E256,kisl,2,TRUE))</f>
        <v>0</v>
      </c>
      <c r="F257" s="52"/>
      <c r="G257" s="66"/>
      <c r="H257" s="67"/>
      <c r="K257"/>
    </row>
    <row r="258" spans="1:11" ht="13.5" thickTop="1">
      <c r="K258"/>
    </row>
    <row r="259" spans="1:11">
      <c r="K259"/>
    </row>
    <row r="260" spans="1:11">
      <c r="K260"/>
    </row>
    <row r="261" spans="1:11">
      <c r="K261"/>
    </row>
    <row r="262" spans="1:11">
      <c r="K262"/>
    </row>
    <row r="263" spans="1:11">
      <c r="K263"/>
    </row>
    <row r="264" spans="1:11">
      <c r="K264"/>
    </row>
    <row r="265" spans="1:11">
      <c r="K265"/>
    </row>
    <row r="266" spans="1:11">
      <c r="K266"/>
    </row>
    <row r="267" spans="1:11">
      <c r="K267"/>
    </row>
    <row r="268" spans="1:11">
      <c r="K268"/>
    </row>
    <row r="269" spans="1:11">
      <c r="K269"/>
    </row>
    <row r="270" spans="1:11">
      <c r="K270"/>
    </row>
    <row r="271" spans="1:11">
      <c r="K271"/>
    </row>
    <row r="272" spans="1:11">
      <c r="K272"/>
    </row>
    <row r="273" spans="11:11">
      <c r="K273"/>
    </row>
    <row r="274" spans="11:11">
      <c r="K274"/>
    </row>
    <row r="275" spans="11:11">
      <c r="K275"/>
    </row>
    <row r="276" spans="11:11">
      <c r="K276"/>
    </row>
    <row r="277" spans="11:11">
      <c r="K277"/>
    </row>
    <row r="278" spans="11:11">
      <c r="K278"/>
    </row>
    <row r="279" spans="11:11">
      <c r="K279"/>
    </row>
    <row r="280" spans="11:11">
      <c r="K280"/>
    </row>
    <row r="281" spans="11:11">
      <c r="K281"/>
    </row>
    <row r="282" spans="11:11">
      <c r="K282"/>
    </row>
    <row r="283" spans="11:11">
      <c r="K283"/>
    </row>
    <row r="284" spans="11:11">
      <c r="K284"/>
    </row>
    <row r="285" spans="11:11">
      <c r="K285"/>
    </row>
    <row r="286" spans="11:11">
      <c r="K286"/>
    </row>
    <row r="287" spans="11:11">
      <c r="K287"/>
    </row>
    <row r="288" spans="11:11">
      <c r="K288"/>
    </row>
    <row r="289" spans="11:11">
      <c r="K289"/>
    </row>
    <row r="290" spans="11:11">
      <c r="K290"/>
    </row>
    <row r="291" spans="11:11">
      <c r="K291"/>
    </row>
    <row r="292" spans="11:11">
      <c r="K292"/>
    </row>
    <row r="293" spans="11:11">
      <c r="K293"/>
    </row>
    <row r="294" spans="11:11">
      <c r="K294"/>
    </row>
    <row r="295" spans="11:11">
      <c r="K295"/>
    </row>
    <row r="296" spans="11:11">
      <c r="K296"/>
    </row>
    <row r="297" spans="11:11">
      <c r="K297"/>
    </row>
    <row r="298" spans="11:11">
      <c r="K298"/>
    </row>
    <row r="299" spans="11:11">
      <c r="K299"/>
    </row>
    <row r="300" spans="11:11">
      <c r="K300"/>
    </row>
    <row r="301" spans="11:11">
      <c r="K301"/>
    </row>
    <row r="302" spans="11:11">
      <c r="K302"/>
    </row>
    <row r="303" spans="11:11">
      <c r="K303"/>
    </row>
    <row r="304" spans="11:11">
      <c r="K304"/>
    </row>
    <row r="305" spans="11:11">
      <c r="K305"/>
    </row>
    <row r="306" spans="11:11">
      <c r="K306"/>
    </row>
    <row r="307" spans="11:11">
      <c r="K307"/>
    </row>
    <row r="308" spans="11:11">
      <c r="K308"/>
    </row>
    <row r="309" spans="11:11">
      <c r="K309"/>
    </row>
    <row r="310" spans="11:11">
      <c r="K310"/>
    </row>
    <row r="311" spans="11:11">
      <c r="K311"/>
    </row>
    <row r="312" spans="11:11">
      <c r="K312"/>
    </row>
    <row r="313" spans="11:11">
      <c r="K313"/>
    </row>
    <row r="314" spans="11:11">
      <c r="K314"/>
    </row>
    <row r="315" spans="11:11">
      <c r="K315"/>
    </row>
    <row r="316" spans="11:11">
      <c r="K316"/>
    </row>
    <row r="317" spans="11:11">
      <c r="K317"/>
    </row>
    <row r="318" spans="11:11">
      <c r="K318"/>
    </row>
    <row r="319" spans="11:11">
      <c r="K319"/>
    </row>
    <row r="320" spans="11:11">
      <c r="K320"/>
    </row>
    <row r="321" spans="11:11">
      <c r="K321"/>
    </row>
    <row r="322" spans="11:11">
      <c r="K322"/>
    </row>
    <row r="323" spans="11:11">
      <c r="K323"/>
    </row>
    <row r="324" spans="11:11">
      <c r="K324"/>
    </row>
    <row r="325" spans="11:11">
      <c r="K325"/>
    </row>
    <row r="326" spans="11:11">
      <c r="K326"/>
    </row>
    <row r="327" spans="11:11">
      <c r="K327"/>
    </row>
    <row r="328" spans="11:11">
      <c r="K328"/>
    </row>
    <row r="329" spans="11:11">
      <c r="K329"/>
    </row>
    <row r="330" spans="11:11">
      <c r="K330"/>
    </row>
    <row r="331" spans="11:11">
      <c r="K331"/>
    </row>
    <row r="332" spans="11:11">
      <c r="K332"/>
    </row>
    <row r="333" spans="11:11">
      <c r="K333"/>
    </row>
    <row r="334" spans="11:11">
      <c r="K334"/>
    </row>
    <row r="335" spans="11:11">
      <c r="K335"/>
    </row>
    <row r="336" spans="11:11">
      <c r="K336"/>
    </row>
    <row r="337" spans="11:11">
      <c r="K337"/>
    </row>
    <row r="338" spans="11:11">
      <c r="K338"/>
    </row>
    <row r="339" spans="11:11">
      <c r="K339"/>
    </row>
    <row r="340" spans="11:11">
      <c r="K340"/>
    </row>
    <row r="341" spans="11:11">
      <c r="K341"/>
    </row>
    <row r="342" spans="11:11">
      <c r="K342"/>
    </row>
    <row r="343" spans="11:11">
      <c r="K343"/>
    </row>
    <row r="344" spans="11:11">
      <c r="K344"/>
    </row>
    <row r="345" spans="11:11">
      <c r="K345"/>
    </row>
    <row r="346" spans="11:11">
      <c r="K346"/>
    </row>
    <row r="347" spans="11:11">
      <c r="K347"/>
    </row>
    <row r="348" spans="11:11">
      <c r="K348"/>
    </row>
    <row r="349" spans="11:11">
      <c r="K349"/>
    </row>
    <row r="350" spans="11:11">
      <c r="K350"/>
    </row>
    <row r="351" spans="11:11">
      <c r="K351"/>
    </row>
    <row r="352" spans="11:11">
      <c r="K352"/>
    </row>
    <row r="353" spans="11:11">
      <c r="K353"/>
    </row>
    <row r="354" spans="11:11">
      <c r="K354"/>
    </row>
    <row r="355" spans="11:11">
      <c r="K355"/>
    </row>
    <row r="356" spans="11:11">
      <c r="K356"/>
    </row>
    <row r="357" spans="11:11">
      <c r="K357"/>
    </row>
    <row r="358" spans="11:11">
      <c r="K358"/>
    </row>
    <row r="359" spans="11:11">
      <c r="K359"/>
    </row>
    <row r="360" spans="11:11">
      <c r="K360"/>
    </row>
    <row r="361" spans="11:11">
      <c r="K361"/>
    </row>
    <row r="362" spans="11:11">
      <c r="K362"/>
    </row>
    <row r="363" spans="11:11">
      <c r="K363"/>
    </row>
    <row r="364" spans="11:11">
      <c r="K364"/>
    </row>
    <row r="365" spans="11:11">
      <c r="K365"/>
    </row>
    <row r="366" spans="11:11">
      <c r="K366"/>
    </row>
    <row r="367" spans="11:11">
      <c r="K367"/>
    </row>
    <row r="368" spans="11:11">
      <c r="K368"/>
    </row>
    <row r="369" spans="11:11">
      <c r="K369"/>
    </row>
    <row r="370" spans="11:11">
      <c r="K370"/>
    </row>
    <row r="371" spans="11:11">
      <c r="K371"/>
    </row>
    <row r="372" spans="11:11">
      <c r="K372"/>
    </row>
    <row r="373" spans="11:11">
      <c r="K373"/>
    </row>
    <row r="374" spans="11:11">
      <c r="K374"/>
    </row>
    <row r="375" spans="11:11">
      <c r="K375"/>
    </row>
    <row r="376" spans="11:11">
      <c r="K376"/>
    </row>
    <row r="377" spans="11:11">
      <c r="K377"/>
    </row>
    <row r="378" spans="11:11">
      <c r="K378"/>
    </row>
    <row r="379" spans="11:11">
      <c r="K379"/>
    </row>
    <row r="380" spans="11:11">
      <c r="K380"/>
    </row>
    <row r="381" spans="11:11">
      <c r="K381"/>
    </row>
    <row r="382" spans="11:11">
      <c r="K382"/>
    </row>
    <row r="383" spans="11:11">
      <c r="K383"/>
    </row>
    <row r="384" spans="11:11">
      <c r="K384"/>
    </row>
    <row r="385" spans="11:11">
      <c r="K385"/>
    </row>
    <row r="386" spans="11:11">
      <c r="K386"/>
    </row>
    <row r="387" spans="11:11">
      <c r="K387"/>
    </row>
    <row r="388" spans="11:11">
      <c r="K388"/>
    </row>
    <row r="389" spans="11:11">
      <c r="K389"/>
    </row>
    <row r="390" spans="11:11">
      <c r="K390"/>
    </row>
    <row r="391" spans="11:11">
      <c r="K391"/>
    </row>
    <row r="392" spans="11:11">
      <c r="K392"/>
    </row>
    <row r="393" spans="11:11">
      <c r="K393"/>
    </row>
    <row r="394" spans="11:11">
      <c r="K394"/>
    </row>
    <row r="395" spans="11:11">
      <c r="K395"/>
    </row>
    <row r="396" spans="11:11">
      <c r="K396"/>
    </row>
    <row r="397" spans="11:11">
      <c r="K397"/>
    </row>
    <row r="398" spans="11:11">
      <c r="K398"/>
    </row>
    <row r="399" spans="11:11">
      <c r="K399"/>
    </row>
    <row r="400" spans="11:11">
      <c r="K400"/>
    </row>
    <row r="401" spans="11:11">
      <c r="K401"/>
    </row>
    <row r="402" spans="11:11">
      <c r="K402"/>
    </row>
    <row r="403" spans="11:11">
      <c r="K403"/>
    </row>
    <row r="404" spans="11:11">
      <c r="K404"/>
    </row>
    <row r="405" spans="11:11">
      <c r="K405"/>
    </row>
    <row r="406" spans="11:11">
      <c r="K406"/>
    </row>
    <row r="407" spans="11:11">
      <c r="K407"/>
    </row>
    <row r="408" spans="11:11">
      <c r="K408"/>
    </row>
    <row r="409" spans="11:11">
      <c r="K409"/>
    </row>
    <row r="410" spans="11:11">
      <c r="K410"/>
    </row>
    <row r="411" spans="11:11">
      <c r="K411"/>
    </row>
    <row r="412" spans="11:11">
      <c r="K412"/>
    </row>
    <row r="413" spans="11:11">
      <c r="K413"/>
    </row>
    <row r="414" spans="11:11">
      <c r="K414"/>
    </row>
    <row r="415" spans="11:11">
      <c r="K415"/>
    </row>
    <row r="416" spans="11:11">
      <c r="K416"/>
    </row>
    <row r="417" spans="11:11">
      <c r="K417"/>
    </row>
    <row r="418" spans="11:11">
      <c r="K418"/>
    </row>
    <row r="419" spans="11:11">
      <c r="K419"/>
    </row>
    <row r="420" spans="11:11">
      <c r="K420"/>
    </row>
    <row r="421" spans="11:11">
      <c r="K421"/>
    </row>
    <row r="422" spans="11:11">
      <c r="K422"/>
    </row>
    <row r="423" spans="11:11">
      <c r="K423"/>
    </row>
    <row r="424" spans="11:11">
      <c r="K424"/>
    </row>
    <row r="425" spans="11:11">
      <c r="K425"/>
    </row>
    <row r="426" spans="11:11">
      <c r="K426"/>
    </row>
    <row r="427" spans="11:11">
      <c r="K427"/>
    </row>
    <row r="428" spans="11:11">
      <c r="K428"/>
    </row>
    <row r="429" spans="11:11">
      <c r="K429"/>
    </row>
    <row r="430" spans="11:11">
      <c r="K430"/>
    </row>
    <row r="431" spans="11:11">
      <c r="K431"/>
    </row>
    <row r="432" spans="11:11">
      <c r="K432"/>
    </row>
    <row r="433" spans="11:11">
      <c r="K433"/>
    </row>
    <row r="434" spans="11:11">
      <c r="K434"/>
    </row>
    <row r="435" spans="11:11">
      <c r="K435"/>
    </row>
    <row r="436" spans="11:11">
      <c r="K436"/>
    </row>
    <row r="437" spans="11:11">
      <c r="K437"/>
    </row>
    <row r="438" spans="11:11">
      <c r="K438"/>
    </row>
    <row r="439" spans="11:11">
      <c r="K439"/>
    </row>
    <row r="440" spans="11:11">
      <c r="K440"/>
    </row>
    <row r="441" spans="11:11">
      <c r="K441"/>
    </row>
    <row r="442" spans="11:11">
      <c r="K442"/>
    </row>
    <row r="443" spans="11:11">
      <c r="K443"/>
    </row>
    <row r="444" spans="11:11">
      <c r="K444"/>
    </row>
    <row r="445" spans="11:11">
      <c r="K445"/>
    </row>
    <row r="446" spans="11:11">
      <c r="K446"/>
    </row>
    <row r="447" spans="11:11">
      <c r="K447"/>
    </row>
    <row r="448" spans="11:11">
      <c r="K448"/>
    </row>
    <row r="449" spans="11:11">
      <c r="K449"/>
    </row>
    <row r="450" spans="11:11">
      <c r="K450"/>
    </row>
    <row r="451" spans="11:11">
      <c r="K451"/>
    </row>
    <row r="452" spans="11:11">
      <c r="K452"/>
    </row>
    <row r="453" spans="11:11">
      <c r="K453"/>
    </row>
    <row r="454" spans="11:11">
      <c r="K454"/>
    </row>
    <row r="455" spans="11:11">
      <c r="K455"/>
    </row>
    <row r="456" spans="11:11">
      <c r="K456"/>
    </row>
    <row r="457" spans="11:11">
      <c r="K457"/>
    </row>
  </sheetData>
  <sheetProtection password="E9F1" sheet="1" objects="1" scenarios="1" selectLockedCells="1"/>
  <protectedRanges>
    <protectedRange password="CC06" sqref="G2 F22:H33 H36:H37 F4:G21 F102:F113 F118:F129 C61:E61 C59:E59 F70:F81 G70:G77 F86:F97 G86:G93 G102:G109 C109:E109 G118:G125 C125:E125 F134:F145 G134:G141 F150:F161 G150:G157 F166:F177 G166:G173 C173:E173 C171:E171 C169:E169 C7:E7 C157:E157 C167:E167 C155:E155 C153:E153 C151:E151 C141:E141 C149:G149 C159:E159 C139:E139 C137:E137 C135:E135 C123:E123 C133:G133 C143:E143 C121:E121 C119:E119 C117:G117 C107:E107 C127:E127 H87:H95 C105:E105 C103:E103 C101:G101 C93:E93 C111:E111 H71:H79 C91:E91 C89:E89 C87:E87 C77:E77 C85:G85 C95:E95 C75:E75 C73:E73 C71:E71 C57:E57 C69:G69 C79:E79 C55:E55 C53:G53 C63:E63 H103:H111 F54:F65 G54:G61 H119:H127 C165:G165 H3:H21 C49:E49 F38:F49 G38:G45 C3:G3 C5:E5 C45:E45 C43:E43 C41:E41 C29:E29 C33:E33 C31:E31 C39:E39 C27:E27 C23:E23 C25:E25 C21:E21 C37:G37 C15:E15 C11:E11 C19:E19 C13:E13 C9:E9 C175:E175 C17:E17 H135:H143 C47:E47 H39:H47 H151:H159 H167:H175 H55:H63 H52:H53 C65:E65 H68:H69 C81:E81 H84:H85 C97:E97 H100:H101 C113:E113 H116:H117 C129:E129 H132:H133 C145:E145 H148:H149 C161:E161 H164:H165 C177:E177 H180:H181 C193:E193 F182:F193 G182:G189 C189:E189 C187:E187 C185:E185 C183:E183 C181:G181 C191:E191 H183:H191 H196:H197 C209:E209 F198:F209 G198:G205 C205:E205 C203:E203 C201:E201 C199:E199 C197:G197 C207:E207 H199:H207 H212:H213 C225:E225 F214:F225 G214:G221 C221:E221 C219:E219 C217:E217 C215:E215 C213:G213 C223:E223 H215:H223 H228:H229 C241:E241 F230:F241 G230:G237 C237:E237 C235:E235 C233:E233 C231:E231 C229:G229 C239:E239 H231:H239 H244:H245 C257:E257 F246:F257 G246:G253 C253:E253 C251:E251 C249:E249 C247:E247 C245:G245 C255:E255 H247:H255" name="Tartomány1"/>
    <protectedRange password="CC06" sqref="G46:G47 G158:G159 G174:G175 G62:G63 G78:G79 G94:G95 G110:G111 G126:G127 G142:G143 G190:G191 G206:G207 G222:G223 G238:G239 G254:G255" name="Tartomány1_1"/>
    <protectedRange password="CC06" sqref="G48:H49 G144:H145 G96:H97 G160:H161 G176:H177 G64:H65 G80:H81 G112:H113 G128:H129 G192:H193 G208:H209 G224:H225 G240:H241 G256:H257" name="Tartomány1_2"/>
  </protectedRanges>
  <mergeCells count="398">
    <mergeCell ref="A256:A257"/>
    <mergeCell ref="F256:F257"/>
    <mergeCell ref="G256:H257"/>
    <mergeCell ref="B256:B257"/>
    <mergeCell ref="A254:A255"/>
    <mergeCell ref="F254:F255"/>
    <mergeCell ref="B254:B255"/>
    <mergeCell ref="G254:G255"/>
    <mergeCell ref="B250:B251"/>
    <mergeCell ref="B248:B249"/>
    <mergeCell ref="F248:F249"/>
    <mergeCell ref="B246:B247"/>
    <mergeCell ref="F246:F247"/>
    <mergeCell ref="H254:H255"/>
    <mergeCell ref="G244:H245"/>
    <mergeCell ref="F250:F251"/>
    <mergeCell ref="A252:A253"/>
    <mergeCell ref="B252:B253"/>
    <mergeCell ref="F252:F253"/>
    <mergeCell ref="A246:A247"/>
    <mergeCell ref="A244:F244"/>
    <mergeCell ref="G246:H253"/>
    <mergeCell ref="A248:A249"/>
    <mergeCell ref="A250:A251"/>
    <mergeCell ref="F240:F241"/>
    <mergeCell ref="A236:A237"/>
    <mergeCell ref="B236:B237"/>
    <mergeCell ref="F236:F237"/>
    <mergeCell ref="A238:A239"/>
    <mergeCell ref="F238:F239"/>
    <mergeCell ref="B240:B241"/>
    <mergeCell ref="G240:H241"/>
    <mergeCell ref="A230:A231"/>
    <mergeCell ref="B230:B231"/>
    <mergeCell ref="F230:F231"/>
    <mergeCell ref="G230:H237"/>
    <mergeCell ref="A232:A233"/>
    <mergeCell ref="B232:B233"/>
    <mergeCell ref="F232:F233"/>
    <mergeCell ref="A240:A241"/>
    <mergeCell ref="H238:H239"/>
    <mergeCell ref="B238:B239"/>
    <mergeCell ref="A234:A235"/>
    <mergeCell ref="B234:B235"/>
    <mergeCell ref="F234:F235"/>
    <mergeCell ref="G238:G239"/>
    <mergeCell ref="G222:G223"/>
    <mergeCell ref="H222:H223"/>
    <mergeCell ref="A224:A225"/>
    <mergeCell ref="G214:H221"/>
    <mergeCell ref="A216:A217"/>
    <mergeCell ref="B216:B217"/>
    <mergeCell ref="F216:F217"/>
    <mergeCell ref="A218:A219"/>
    <mergeCell ref="B218:B219"/>
    <mergeCell ref="F224:F225"/>
    <mergeCell ref="G224:H225"/>
    <mergeCell ref="B224:B225"/>
    <mergeCell ref="G212:H213"/>
    <mergeCell ref="A228:F228"/>
    <mergeCell ref="G228:H229"/>
    <mergeCell ref="A220:A221"/>
    <mergeCell ref="B220:B221"/>
    <mergeCell ref="F220:F221"/>
    <mergeCell ref="A222:A223"/>
    <mergeCell ref="G206:G207"/>
    <mergeCell ref="H206:H207"/>
    <mergeCell ref="B202:B203"/>
    <mergeCell ref="F202:F203"/>
    <mergeCell ref="A204:A205"/>
    <mergeCell ref="B204:B205"/>
    <mergeCell ref="F204:F205"/>
    <mergeCell ref="G208:H209"/>
    <mergeCell ref="G196:H197"/>
    <mergeCell ref="A198:A199"/>
    <mergeCell ref="B198:B199"/>
    <mergeCell ref="F198:F199"/>
    <mergeCell ref="G198:H205"/>
    <mergeCell ref="A200:A201"/>
    <mergeCell ref="B200:B201"/>
    <mergeCell ref="F200:F201"/>
    <mergeCell ref="A202:A203"/>
    <mergeCell ref="A12:A13"/>
    <mergeCell ref="A40:A41"/>
    <mergeCell ref="B40:B41"/>
    <mergeCell ref="F40:F41"/>
    <mergeCell ref="A42:A43"/>
    <mergeCell ref="B42:B43"/>
    <mergeCell ref="F42:F43"/>
    <mergeCell ref="A28:A29"/>
    <mergeCell ref="A2:F2"/>
    <mergeCell ref="F22:F23"/>
    <mergeCell ref="F24:F25"/>
    <mergeCell ref="A20:A21"/>
    <mergeCell ref="B20:B21"/>
    <mergeCell ref="F20:F21"/>
    <mergeCell ref="A18:A19"/>
    <mergeCell ref="A16:A17"/>
    <mergeCell ref="A14:A15"/>
    <mergeCell ref="B172:B173"/>
    <mergeCell ref="F172:F173"/>
    <mergeCell ref="B22:B23"/>
    <mergeCell ref="B24:B25"/>
    <mergeCell ref="B26:B27"/>
    <mergeCell ref="B28:B29"/>
    <mergeCell ref="A48:A49"/>
    <mergeCell ref="F48:F49"/>
    <mergeCell ref="B190:B191"/>
    <mergeCell ref="A44:A45"/>
    <mergeCell ref="B44:B45"/>
    <mergeCell ref="F44:F45"/>
    <mergeCell ref="A184:A185"/>
    <mergeCell ref="B184:B185"/>
    <mergeCell ref="F184:F185"/>
    <mergeCell ref="A172:A173"/>
    <mergeCell ref="F182:F183"/>
    <mergeCell ref="B176:B177"/>
    <mergeCell ref="A188:A189"/>
    <mergeCell ref="B188:B189"/>
    <mergeCell ref="F188:F189"/>
    <mergeCell ref="A190:A191"/>
    <mergeCell ref="F190:F191"/>
    <mergeCell ref="F170:F171"/>
    <mergeCell ref="A174:A175"/>
    <mergeCell ref="A186:A187"/>
    <mergeCell ref="B186:B187"/>
    <mergeCell ref="F186:F187"/>
    <mergeCell ref="A176:A177"/>
    <mergeCell ref="F176:F177"/>
    <mergeCell ref="A180:F180"/>
    <mergeCell ref="A182:A183"/>
    <mergeCell ref="B182:B183"/>
    <mergeCell ref="A160:A161"/>
    <mergeCell ref="F160:F161"/>
    <mergeCell ref="B160:B161"/>
    <mergeCell ref="F174:F175"/>
    <mergeCell ref="B174:B175"/>
    <mergeCell ref="A168:A169"/>
    <mergeCell ref="B168:B169"/>
    <mergeCell ref="F168:F169"/>
    <mergeCell ref="A170:A171"/>
    <mergeCell ref="B170:B171"/>
    <mergeCell ref="A154:A155"/>
    <mergeCell ref="B154:B155"/>
    <mergeCell ref="F154:F155"/>
    <mergeCell ref="A164:F164"/>
    <mergeCell ref="A166:A167"/>
    <mergeCell ref="B166:B167"/>
    <mergeCell ref="F166:F167"/>
    <mergeCell ref="A158:A159"/>
    <mergeCell ref="F158:F159"/>
    <mergeCell ref="B158:B159"/>
    <mergeCell ref="F144:F145"/>
    <mergeCell ref="A148:F148"/>
    <mergeCell ref="A150:A151"/>
    <mergeCell ref="A152:A153"/>
    <mergeCell ref="B152:B153"/>
    <mergeCell ref="F152:F153"/>
    <mergeCell ref="B138:B139"/>
    <mergeCell ref="F138:F139"/>
    <mergeCell ref="A140:A141"/>
    <mergeCell ref="A156:A157"/>
    <mergeCell ref="B156:B157"/>
    <mergeCell ref="F156:F157"/>
    <mergeCell ref="A142:A143"/>
    <mergeCell ref="F142:F143"/>
    <mergeCell ref="B142:B143"/>
    <mergeCell ref="A144:A145"/>
    <mergeCell ref="A132:F132"/>
    <mergeCell ref="A134:A135"/>
    <mergeCell ref="B134:B135"/>
    <mergeCell ref="B150:B151"/>
    <mergeCell ref="F150:F151"/>
    <mergeCell ref="B144:B145"/>
    <mergeCell ref="A136:A137"/>
    <mergeCell ref="B136:B137"/>
    <mergeCell ref="F136:F137"/>
    <mergeCell ref="A138:A139"/>
    <mergeCell ref="F122:F123"/>
    <mergeCell ref="A124:A125"/>
    <mergeCell ref="B124:B125"/>
    <mergeCell ref="B140:B141"/>
    <mergeCell ref="F140:F141"/>
    <mergeCell ref="A126:A127"/>
    <mergeCell ref="F126:F127"/>
    <mergeCell ref="B126:B127"/>
    <mergeCell ref="A128:A129"/>
    <mergeCell ref="F128:F129"/>
    <mergeCell ref="A118:A119"/>
    <mergeCell ref="B118:B119"/>
    <mergeCell ref="F118:F119"/>
    <mergeCell ref="F134:F135"/>
    <mergeCell ref="B128:B129"/>
    <mergeCell ref="A120:A121"/>
    <mergeCell ref="B120:B121"/>
    <mergeCell ref="F120:F121"/>
    <mergeCell ref="A122:A123"/>
    <mergeCell ref="B122:B123"/>
    <mergeCell ref="A108:A109"/>
    <mergeCell ref="B108:B109"/>
    <mergeCell ref="F108:F109"/>
    <mergeCell ref="F124:F125"/>
    <mergeCell ref="A110:A111"/>
    <mergeCell ref="F110:F111"/>
    <mergeCell ref="B110:B111"/>
    <mergeCell ref="A112:A113"/>
    <mergeCell ref="F112:F113"/>
    <mergeCell ref="A116:F116"/>
    <mergeCell ref="A96:A97"/>
    <mergeCell ref="F96:F97"/>
    <mergeCell ref="B96:B97"/>
    <mergeCell ref="B112:B113"/>
    <mergeCell ref="A104:A105"/>
    <mergeCell ref="B104:B105"/>
    <mergeCell ref="F104:F105"/>
    <mergeCell ref="A106:A107"/>
    <mergeCell ref="B106:B107"/>
    <mergeCell ref="F106:F107"/>
    <mergeCell ref="A90:A91"/>
    <mergeCell ref="B90:B91"/>
    <mergeCell ref="F90:F91"/>
    <mergeCell ref="A100:F100"/>
    <mergeCell ref="A102:A103"/>
    <mergeCell ref="B102:B103"/>
    <mergeCell ref="F102:F103"/>
    <mergeCell ref="A94:A95"/>
    <mergeCell ref="F94:F95"/>
    <mergeCell ref="B94:B95"/>
    <mergeCell ref="A80:A81"/>
    <mergeCell ref="F80:F81"/>
    <mergeCell ref="A84:F84"/>
    <mergeCell ref="A86:A87"/>
    <mergeCell ref="A88:A89"/>
    <mergeCell ref="B88:B89"/>
    <mergeCell ref="F88:F89"/>
    <mergeCell ref="B86:B87"/>
    <mergeCell ref="F86:F87"/>
    <mergeCell ref="B80:B81"/>
    <mergeCell ref="F70:F71"/>
    <mergeCell ref="A92:A93"/>
    <mergeCell ref="B92:B93"/>
    <mergeCell ref="F92:F93"/>
    <mergeCell ref="A78:A79"/>
    <mergeCell ref="F78:F79"/>
    <mergeCell ref="B78:B79"/>
    <mergeCell ref="A72:A73"/>
    <mergeCell ref="B72:B73"/>
    <mergeCell ref="F72:F73"/>
    <mergeCell ref="A74:A75"/>
    <mergeCell ref="B74:B75"/>
    <mergeCell ref="F74:F75"/>
    <mergeCell ref="A76:A77"/>
    <mergeCell ref="B76:B77"/>
    <mergeCell ref="F76:F77"/>
    <mergeCell ref="A10:A11"/>
    <mergeCell ref="A38:A39"/>
    <mergeCell ref="B38:B39"/>
    <mergeCell ref="F38:F39"/>
    <mergeCell ref="F30:F31"/>
    <mergeCell ref="F32:F33"/>
    <mergeCell ref="A30:A31"/>
    <mergeCell ref="A8:A9"/>
    <mergeCell ref="A6:A7"/>
    <mergeCell ref="A4:A5"/>
    <mergeCell ref="A36:F36"/>
    <mergeCell ref="B12:B13"/>
    <mergeCell ref="B14:B15"/>
    <mergeCell ref="B16:B17"/>
    <mergeCell ref="B18:B19"/>
    <mergeCell ref="F26:F27"/>
    <mergeCell ref="F28:F29"/>
    <mergeCell ref="A32:A33"/>
    <mergeCell ref="B30:B31"/>
    <mergeCell ref="B32:B33"/>
    <mergeCell ref="F12:F13"/>
    <mergeCell ref="F14:F15"/>
    <mergeCell ref="F16:F17"/>
    <mergeCell ref="F18:F19"/>
    <mergeCell ref="A22:A23"/>
    <mergeCell ref="A24:A25"/>
    <mergeCell ref="A26:A27"/>
    <mergeCell ref="F4:F5"/>
    <mergeCell ref="F6:F7"/>
    <mergeCell ref="F8:F9"/>
    <mergeCell ref="F10:F11"/>
    <mergeCell ref="B4:B5"/>
    <mergeCell ref="B6:B7"/>
    <mergeCell ref="B8:B9"/>
    <mergeCell ref="B10:B11"/>
    <mergeCell ref="G2:H3"/>
    <mergeCell ref="G4:H5"/>
    <mergeCell ref="G6:H7"/>
    <mergeCell ref="G8:H9"/>
    <mergeCell ref="G30:H31"/>
    <mergeCell ref="G32:H33"/>
    <mergeCell ref="G18:H19"/>
    <mergeCell ref="G20:H21"/>
    <mergeCell ref="G22:H23"/>
    <mergeCell ref="G24:H25"/>
    <mergeCell ref="G54:H61"/>
    <mergeCell ref="G62:G63"/>
    <mergeCell ref="H62:H63"/>
    <mergeCell ref="G64:H65"/>
    <mergeCell ref="G10:H11"/>
    <mergeCell ref="G12:H13"/>
    <mergeCell ref="G14:H15"/>
    <mergeCell ref="G16:H17"/>
    <mergeCell ref="G26:H27"/>
    <mergeCell ref="G28:H29"/>
    <mergeCell ref="G48:H49"/>
    <mergeCell ref="G36:H37"/>
    <mergeCell ref="G52:H53"/>
    <mergeCell ref="G38:H45"/>
    <mergeCell ref="G46:G47"/>
    <mergeCell ref="H46:H47"/>
    <mergeCell ref="H126:H127"/>
    <mergeCell ref="G68:H69"/>
    <mergeCell ref="G70:H77"/>
    <mergeCell ref="G78:G79"/>
    <mergeCell ref="H78:H79"/>
    <mergeCell ref="G80:H81"/>
    <mergeCell ref="G84:H85"/>
    <mergeCell ref="G86:H93"/>
    <mergeCell ref="G94:G95"/>
    <mergeCell ref="H94:H95"/>
    <mergeCell ref="H158:H159"/>
    <mergeCell ref="G96:H97"/>
    <mergeCell ref="G100:H101"/>
    <mergeCell ref="G102:H109"/>
    <mergeCell ref="G110:G111"/>
    <mergeCell ref="H110:H111"/>
    <mergeCell ref="G112:H113"/>
    <mergeCell ref="G116:H117"/>
    <mergeCell ref="G118:H125"/>
    <mergeCell ref="G126:G127"/>
    <mergeCell ref="H190:H191"/>
    <mergeCell ref="G128:H129"/>
    <mergeCell ref="G132:H133"/>
    <mergeCell ref="G134:H141"/>
    <mergeCell ref="G142:G143"/>
    <mergeCell ref="H142:H143"/>
    <mergeCell ref="G144:H145"/>
    <mergeCell ref="G148:H149"/>
    <mergeCell ref="G150:H157"/>
    <mergeCell ref="G158:G159"/>
    <mergeCell ref="G160:H161"/>
    <mergeCell ref="G164:H165"/>
    <mergeCell ref="G166:H173"/>
    <mergeCell ref="G174:G175"/>
    <mergeCell ref="H174:H175"/>
    <mergeCell ref="G192:H193"/>
    <mergeCell ref="G176:H177"/>
    <mergeCell ref="G180:H181"/>
    <mergeCell ref="G182:H189"/>
    <mergeCell ref="G190:G191"/>
    <mergeCell ref="B222:B223"/>
    <mergeCell ref="A196:F196"/>
    <mergeCell ref="A212:F212"/>
    <mergeCell ref="A208:A209"/>
    <mergeCell ref="F208:F209"/>
    <mergeCell ref="F218:F219"/>
    <mergeCell ref="A206:A207"/>
    <mergeCell ref="F206:F207"/>
    <mergeCell ref="F222:F223"/>
    <mergeCell ref="F192:F193"/>
    <mergeCell ref="A214:A215"/>
    <mergeCell ref="B214:B215"/>
    <mergeCell ref="F214:F215"/>
    <mergeCell ref="B192:B193"/>
    <mergeCell ref="B206:B207"/>
    <mergeCell ref="B208:B209"/>
    <mergeCell ref="A192:A193"/>
    <mergeCell ref="B48:B49"/>
    <mergeCell ref="B46:B47"/>
    <mergeCell ref="B62:B63"/>
    <mergeCell ref="B64:B65"/>
    <mergeCell ref="A52:F52"/>
    <mergeCell ref="A54:A55"/>
    <mergeCell ref="B54:B55"/>
    <mergeCell ref="F54:F55"/>
    <mergeCell ref="A46:A47"/>
    <mergeCell ref="F46:F47"/>
    <mergeCell ref="A56:A57"/>
    <mergeCell ref="B56:B57"/>
    <mergeCell ref="F56:F57"/>
    <mergeCell ref="A58:A59"/>
    <mergeCell ref="B58:B59"/>
    <mergeCell ref="F58:F59"/>
    <mergeCell ref="A64:A65"/>
    <mergeCell ref="F64:F65"/>
    <mergeCell ref="B70:B71"/>
    <mergeCell ref="A60:A61"/>
    <mergeCell ref="B60:B61"/>
    <mergeCell ref="F60:F61"/>
    <mergeCell ref="A62:A63"/>
    <mergeCell ref="F62:F63"/>
    <mergeCell ref="A68:F68"/>
    <mergeCell ref="A70:A71"/>
  </mergeCells>
  <phoneticPr fontId="1" type="noConversion"/>
  <pageMargins left="0.75" right="0.75" top="0.53" bottom="0.52" header="0.5" footer="0.5"/>
  <pageSetup paperSize="9" scale="74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sqref="A1:C7"/>
    </sheetView>
  </sheetViews>
  <sheetFormatPr defaultRowHeight="12.75"/>
  <cols>
    <col min="1" max="1" width="13.5703125" customWidth="1"/>
    <col min="2" max="2" width="47.42578125" customWidth="1"/>
    <col min="3" max="3" width="19.85546875" customWidth="1"/>
  </cols>
  <sheetData>
    <row r="1" spans="1:3" ht="26.25" customHeight="1" thickTop="1" thickBot="1">
      <c r="A1" s="6" t="s">
        <v>2</v>
      </c>
      <c r="B1" s="39" t="s">
        <v>119</v>
      </c>
      <c r="C1" s="39" t="s">
        <v>4</v>
      </c>
    </row>
    <row r="2" spans="1:3" ht="24.95" customHeight="1" thickTop="1" thickBot="1">
      <c r="A2" s="7" t="s">
        <v>6</v>
      </c>
      <c r="B2" s="9" t="str">
        <f ca="1">Beírás!$A$68</f>
        <v>Szekszárd, Baka István Ált. Isk.</v>
      </c>
      <c r="C2" s="10">
        <f ca="1">Beírás!$G$70</f>
        <v>1825</v>
      </c>
    </row>
    <row r="3" spans="1:3" ht="24.95" customHeight="1" thickTop="1" thickBot="1">
      <c r="A3" s="7" t="s">
        <v>5</v>
      </c>
      <c r="B3" s="9" t="str">
        <f ca="1">Beírás!$A$100</f>
        <v>Szekszárd, Dienes</v>
      </c>
      <c r="C3" s="10">
        <f ca="1">Beírás!$G$102</f>
        <v>1756</v>
      </c>
    </row>
    <row r="4" spans="1:3" ht="24.95" customHeight="1" thickTop="1" thickBot="1">
      <c r="A4" s="7" t="s">
        <v>7</v>
      </c>
      <c r="B4" s="9" t="str">
        <f ca="1">Beírás!$A$84</f>
        <v>Bonyhád, BÁI</v>
      </c>
      <c r="C4" s="10">
        <f ca="1">Beírás!$G$86</f>
        <v>1704</v>
      </c>
    </row>
    <row r="5" spans="1:3" ht="24.95" customHeight="1" thickTop="1" thickBot="1">
      <c r="A5" s="7" t="s">
        <v>8</v>
      </c>
      <c r="B5" s="9" t="str">
        <f ca="1">Beírás!$A$116</f>
        <v>Dombóvár Szt.Orsolya</v>
      </c>
      <c r="C5" s="10">
        <f ca="1">Beírás!$G$118</f>
        <v>1700</v>
      </c>
    </row>
    <row r="6" spans="1:3" ht="24.95" customHeight="1" thickTop="1" thickBot="1">
      <c r="A6" s="7" t="s">
        <v>9</v>
      </c>
      <c r="B6" s="9" t="str">
        <f ca="1">Beírás!$A$36</f>
        <v xml:space="preserve">Bátaszék, Cikádor </v>
      </c>
      <c r="C6" s="10">
        <f ca="1">Beírás!$G$38</f>
        <v>1430</v>
      </c>
    </row>
    <row r="7" spans="1:3" ht="24.95" customHeight="1" thickTop="1" thickBot="1">
      <c r="A7" s="7" t="s">
        <v>10</v>
      </c>
      <c r="B7" s="9" t="str">
        <f ca="1">Beírás!$A$52</f>
        <v>Szedres</v>
      </c>
      <c r="C7" s="10">
        <f ca="1">Beírás!$G$54</f>
        <v>1343</v>
      </c>
    </row>
    <row r="8" spans="1:3" ht="24.95" customHeight="1" thickTop="1" thickBot="1">
      <c r="A8" s="7" t="s">
        <v>11</v>
      </c>
      <c r="B8" s="9">
        <f ca="1">Beírás!$A$132</f>
        <v>0</v>
      </c>
      <c r="C8" s="10">
        <f ca="1">Beírás!$G$134</f>
        <v>0</v>
      </c>
    </row>
    <row r="9" spans="1:3" ht="24.95" customHeight="1" thickTop="1" thickBot="1">
      <c r="A9" s="7" t="s">
        <v>12</v>
      </c>
      <c r="B9" s="9">
        <f ca="1">Beírás!$A$148</f>
        <v>0</v>
      </c>
      <c r="C9" s="10">
        <f ca="1">Beírás!$G$150</f>
        <v>0</v>
      </c>
    </row>
    <row r="10" spans="1:3" ht="24.95" customHeight="1" thickTop="1" thickBot="1">
      <c r="A10" s="7" t="s">
        <v>13</v>
      </c>
      <c r="B10" s="9">
        <f ca="1">Beírás!$A$164</f>
        <v>0</v>
      </c>
      <c r="C10" s="10">
        <f ca="1">Beírás!$G$166</f>
        <v>0</v>
      </c>
    </row>
    <row r="11" spans="1:3" ht="24.95" customHeight="1" thickTop="1" thickBot="1">
      <c r="A11" s="7" t="s">
        <v>14</v>
      </c>
      <c r="B11" s="9">
        <f ca="1">Beírás!$A$180</f>
        <v>0</v>
      </c>
      <c r="C11" s="10">
        <f ca="1">Beírás!$G$182</f>
        <v>0</v>
      </c>
    </row>
    <row r="12" spans="1:3" ht="24.95" customHeight="1" thickTop="1" thickBot="1">
      <c r="A12" s="7" t="s">
        <v>15</v>
      </c>
      <c r="B12" s="9">
        <f ca="1">Beírás!$A$196</f>
        <v>0</v>
      </c>
      <c r="C12" s="10">
        <f ca="1">Beírás!$G$198</f>
        <v>0</v>
      </c>
    </row>
    <row r="13" spans="1:3" ht="24.95" customHeight="1" thickTop="1" thickBot="1">
      <c r="A13" s="7" t="s">
        <v>16</v>
      </c>
      <c r="B13" s="9">
        <f ca="1">Beírás!$A$212</f>
        <v>0</v>
      </c>
      <c r="C13" s="10">
        <f ca="1">Beírás!$G$214</f>
        <v>0</v>
      </c>
    </row>
    <row r="14" spans="1:3" ht="24.95" customHeight="1" thickTop="1" thickBot="1">
      <c r="A14" s="7" t="s">
        <v>17</v>
      </c>
      <c r="B14" s="9">
        <f ca="1">Beírás!$A$228</f>
        <v>0</v>
      </c>
      <c r="C14" s="10">
        <f ca="1">Beírás!$G$230</f>
        <v>0</v>
      </c>
    </row>
    <row r="15" spans="1:3" ht="24.95" customHeight="1" thickTop="1" thickBot="1">
      <c r="A15" s="7" t="s">
        <v>18</v>
      </c>
      <c r="B15" s="9">
        <f ca="1">Beírás!$A$244</f>
        <v>0</v>
      </c>
      <c r="C15" s="10">
        <f ca="1">Beírás!$G$246</f>
        <v>0</v>
      </c>
    </row>
    <row r="16" spans="1:3" ht="13.5" thickTop="1"/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3"/>
  <dimension ref="A1:E215"/>
  <sheetViews>
    <sheetView tabSelected="1" zoomScaleNormal="100" workbookViewId="0">
      <selection sqref="A1:E68"/>
    </sheetView>
  </sheetViews>
  <sheetFormatPr defaultRowHeight="12.75"/>
  <cols>
    <col min="1" max="1" width="9" customWidth="1"/>
    <col min="2" max="2" width="38.28515625" customWidth="1"/>
    <col min="3" max="3" width="11.7109375" customWidth="1"/>
    <col min="4" max="4" width="37.7109375" customWidth="1"/>
    <col min="5" max="5" width="17.42578125" customWidth="1"/>
  </cols>
  <sheetData>
    <row r="1" spans="1:5" ht="18">
      <c r="A1" s="103" t="s">
        <v>120</v>
      </c>
      <c r="B1" s="103"/>
      <c r="C1" s="103"/>
      <c r="D1" s="103"/>
      <c r="E1" s="103"/>
    </row>
    <row r="2" spans="1:5" ht="15.75">
      <c r="A2" s="8" t="s">
        <v>56</v>
      </c>
      <c r="B2" s="40" t="s">
        <v>3</v>
      </c>
      <c r="C2" s="40" t="s">
        <v>88</v>
      </c>
      <c r="D2" s="40" t="s">
        <v>55</v>
      </c>
      <c r="E2" s="40" t="s">
        <v>4</v>
      </c>
    </row>
    <row r="3" spans="1:5" ht="6.95" customHeight="1">
      <c r="A3" s="100" t="s">
        <v>6</v>
      </c>
      <c r="B3" s="101" t="str">
        <f ca="1">Beírás!A76</f>
        <v>Orbán Réka</v>
      </c>
      <c r="C3" s="99">
        <f ca="1">Beírás!B76</f>
        <v>2003</v>
      </c>
      <c r="D3" s="99" t="str">
        <f ca="1">Beírás!$A$68</f>
        <v>Szekszárd, Baka István Ált. Isk.</v>
      </c>
      <c r="E3" s="102">
        <f ca="1">Beírás!F76</f>
        <v>380</v>
      </c>
    </row>
    <row r="4" spans="1:5" ht="6.95" customHeight="1">
      <c r="A4" s="100"/>
      <c r="B4" s="101"/>
      <c r="C4" s="99"/>
      <c r="D4" s="99"/>
      <c r="E4" s="102"/>
    </row>
    <row r="5" spans="1:5" ht="6.95" customHeight="1">
      <c r="A5" s="100" t="s">
        <v>5</v>
      </c>
      <c r="B5" s="101" t="str">
        <f ca="1">Beírás!A102</f>
        <v>Miklós Melinda</v>
      </c>
      <c r="C5" s="99">
        <f ca="1">Beírás!B102</f>
        <v>2003</v>
      </c>
      <c r="D5" s="99" t="str">
        <f ca="1">Beírás!$A$100</f>
        <v>Szekszárd, Dienes</v>
      </c>
      <c r="E5" s="102">
        <f ca="1">Beírás!F102</f>
        <v>377</v>
      </c>
    </row>
    <row r="6" spans="1:5" ht="6.95" customHeight="1">
      <c r="A6" s="100"/>
      <c r="B6" s="101"/>
      <c r="C6" s="99"/>
      <c r="D6" s="99"/>
      <c r="E6" s="102"/>
    </row>
    <row r="7" spans="1:5" ht="6.95" customHeight="1">
      <c r="A7" s="100" t="s">
        <v>7</v>
      </c>
      <c r="B7" s="101" t="str">
        <f ca="1">Beírás!A38</f>
        <v xml:space="preserve">Farkas Zsanett </v>
      </c>
      <c r="C7" s="99">
        <f ca="1">Beírás!B38</f>
        <v>2003</v>
      </c>
      <c r="D7" s="99" t="str">
        <f ca="1">Beírás!$A$36</f>
        <v xml:space="preserve">Bátaszék, Cikádor </v>
      </c>
      <c r="E7" s="102">
        <f ca="1">Beírás!F38</f>
        <v>354</v>
      </c>
    </row>
    <row r="8" spans="1:5" ht="6.95" customHeight="1">
      <c r="A8" s="100"/>
      <c r="B8" s="101"/>
      <c r="C8" s="99"/>
      <c r="D8" s="99"/>
      <c r="E8" s="102"/>
    </row>
    <row r="9" spans="1:5" ht="6.95" customHeight="1">
      <c r="A9" s="100" t="s">
        <v>8</v>
      </c>
      <c r="B9" s="101" t="str">
        <f ca="1">Beírás!A92</f>
        <v>János Réka</v>
      </c>
      <c r="C9" s="99">
        <f ca="1">Beírás!B92</f>
        <v>2004</v>
      </c>
      <c r="D9" s="99" t="str">
        <f ca="1">Beírás!$A$84</f>
        <v>Bonyhád, BÁI</v>
      </c>
      <c r="E9" s="102">
        <f ca="1">Beírás!F92</f>
        <v>352</v>
      </c>
    </row>
    <row r="10" spans="1:5" ht="6.95" customHeight="1">
      <c r="A10" s="100"/>
      <c r="B10" s="101"/>
      <c r="C10" s="99"/>
      <c r="D10" s="99"/>
      <c r="E10" s="102"/>
    </row>
    <row r="11" spans="1:5" ht="6.95" customHeight="1">
      <c r="A11" s="100" t="s">
        <v>9</v>
      </c>
      <c r="B11" s="101" t="str">
        <f ca="1">Beírás!A104</f>
        <v>Bencze Dóra</v>
      </c>
      <c r="C11" s="99">
        <f ca="1">Beírás!B104</f>
        <v>2003</v>
      </c>
      <c r="D11" s="99" t="str">
        <f ca="1">Beírás!$A$100</f>
        <v>Szekszárd, Dienes</v>
      </c>
      <c r="E11" s="102">
        <f ca="1">Beírás!F104</f>
        <v>343</v>
      </c>
    </row>
    <row r="12" spans="1:5" ht="6.95" customHeight="1">
      <c r="A12" s="100"/>
      <c r="B12" s="101"/>
      <c r="C12" s="99"/>
      <c r="D12" s="99"/>
      <c r="E12" s="102"/>
    </row>
    <row r="13" spans="1:5" ht="6.95" customHeight="1">
      <c r="A13" s="100" t="s">
        <v>10</v>
      </c>
      <c r="B13" s="101" t="str">
        <f ca="1">Beírás!A120</f>
        <v>Tamás Zsófia</v>
      </c>
      <c r="C13" s="99">
        <f ca="1">Beírás!B120</f>
        <v>2003</v>
      </c>
      <c r="D13" s="99" t="str">
        <f ca="1">Beírás!$A$116</f>
        <v>Dombóvár Szt.Orsolya</v>
      </c>
      <c r="E13" s="102">
        <f ca="1">Beírás!F120</f>
        <v>340</v>
      </c>
    </row>
    <row r="14" spans="1:5" ht="6.95" customHeight="1">
      <c r="A14" s="100"/>
      <c r="B14" s="101"/>
      <c r="C14" s="99"/>
      <c r="D14" s="99"/>
      <c r="E14" s="102"/>
    </row>
    <row r="15" spans="1:5" ht="6.95" customHeight="1">
      <c r="A15" s="100" t="s">
        <v>11</v>
      </c>
      <c r="B15" s="101" t="str">
        <f ca="1">Beírás!A124</f>
        <v>Nagy Viktória</v>
      </c>
      <c r="C15" s="99">
        <f ca="1">Beírás!B124</f>
        <v>2003</v>
      </c>
      <c r="D15" s="99" t="str">
        <f ca="1">Beírás!$A$116</f>
        <v>Dombóvár Szt.Orsolya</v>
      </c>
      <c r="E15" s="102">
        <f ca="1">Beírás!F124</f>
        <v>339</v>
      </c>
    </row>
    <row r="16" spans="1:5" ht="6.95" customHeight="1">
      <c r="A16" s="100"/>
      <c r="B16" s="101"/>
      <c r="C16" s="99"/>
      <c r="D16" s="99"/>
      <c r="E16" s="102"/>
    </row>
    <row r="17" spans="1:5" ht="6.95" customHeight="1">
      <c r="A17" s="100" t="s">
        <v>12</v>
      </c>
      <c r="B17" s="101" t="str">
        <f ca="1">Beírás!A80</f>
        <v>Tubák Beáta</v>
      </c>
      <c r="C17" s="99">
        <f ca="1">Beírás!B80</f>
        <v>2003</v>
      </c>
      <c r="D17" s="99" t="str">
        <f ca="1">Beírás!$A$68</f>
        <v>Szekszárd, Baka István Ált. Isk.</v>
      </c>
      <c r="E17" s="102">
        <f ca="1">Beírás!F80</f>
        <v>336</v>
      </c>
    </row>
    <row r="18" spans="1:5" ht="6.95" customHeight="1">
      <c r="A18" s="100"/>
      <c r="B18" s="101"/>
      <c r="C18" s="99"/>
      <c r="D18" s="99"/>
      <c r="E18" s="102"/>
    </row>
    <row r="19" spans="1:5" ht="6.95" customHeight="1">
      <c r="A19" s="100" t="s">
        <v>13</v>
      </c>
      <c r="B19" s="101" t="str">
        <f ca="1">Beírás!A86</f>
        <v>Bozó Alma</v>
      </c>
      <c r="C19" s="99">
        <f ca="1">Beírás!B86</f>
        <v>2004</v>
      </c>
      <c r="D19" s="99" t="str">
        <f ca="1">Beírás!$A$84</f>
        <v>Bonyhád, BÁI</v>
      </c>
      <c r="E19" s="102">
        <f ca="1">Beírás!F86</f>
        <v>334</v>
      </c>
    </row>
    <row r="20" spans="1:5" ht="6.95" customHeight="1">
      <c r="A20" s="100"/>
      <c r="B20" s="101"/>
      <c r="C20" s="99"/>
      <c r="D20" s="99"/>
      <c r="E20" s="102"/>
    </row>
    <row r="21" spans="1:5" ht="6.95" customHeight="1">
      <c r="A21" s="100" t="s">
        <v>14</v>
      </c>
      <c r="B21" s="101" t="str">
        <f ca="1">Beírás!A70</f>
        <v>Sipos Kata</v>
      </c>
      <c r="C21" s="99">
        <f ca="1">Beírás!B70</f>
        <v>2004</v>
      </c>
      <c r="D21" s="99" t="str">
        <f ca="1">Beírás!$A$68</f>
        <v>Szekszárd, Baka István Ált. Isk.</v>
      </c>
      <c r="E21" s="102">
        <f ca="1">Beírás!F70</f>
        <v>331</v>
      </c>
    </row>
    <row r="22" spans="1:5" ht="6.95" customHeight="1">
      <c r="A22" s="100"/>
      <c r="B22" s="101"/>
      <c r="C22" s="99"/>
      <c r="D22" s="99"/>
      <c r="E22" s="102"/>
    </row>
    <row r="23" spans="1:5" ht="6.95" customHeight="1">
      <c r="A23" s="100" t="s">
        <v>15</v>
      </c>
      <c r="B23" s="101" t="str">
        <f ca="1">Beírás!A72</f>
        <v>Barta Bianka</v>
      </c>
      <c r="C23" s="99">
        <f ca="1">Beírás!B72</f>
        <v>2003</v>
      </c>
      <c r="D23" s="99" t="str">
        <f ca="1">Beírás!$A$68</f>
        <v>Szekszárd, Baka István Ált. Isk.</v>
      </c>
      <c r="E23" s="102">
        <f ca="1">Beírás!F72</f>
        <v>323</v>
      </c>
    </row>
    <row r="24" spans="1:5" ht="6.95" customHeight="1">
      <c r="A24" s="100"/>
      <c r="B24" s="101"/>
      <c r="C24" s="99"/>
      <c r="D24" s="99"/>
      <c r="E24" s="102"/>
    </row>
    <row r="25" spans="1:5" ht="6.95" customHeight="1">
      <c r="A25" s="100" t="s">
        <v>16</v>
      </c>
      <c r="B25" s="101" t="str">
        <f ca="1">Beírás!A78</f>
        <v>Márton Zsanna</v>
      </c>
      <c r="C25" s="99">
        <f ca="1">Beírás!B78</f>
        <v>2003</v>
      </c>
      <c r="D25" s="99" t="str">
        <f ca="1">Beírás!$A$68</f>
        <v>Szekszárd, Baka István Ált. Isk.</v>
      </c>
      <c r="E25" s="102">
        <f ca="1">Beírás!F78</f>
        <v>320</v>
      </c>
    </row>
    <row r="26" spans="1:5" ht="6.95" customHeight="1">
      <c r="A26" s="100"/>
      <c r="B26" s="101"/>
      <c r="C26" s="99"/>
      <c r="D26" s="99"/>
      <c r="E26" s="102"/>
    </row>
    <row r="27" spans="1:5" ht="6.95" customHeight="1">
      <c r="A27" s="100" t="s">
        <v>17</v>
      </c>
      <c r="B27" s="101" t="str">
        <f ca="1">Beírás!A88</f>
        <v>Dudás Fanni</v>
      </c>
      <c r="C27" s="99">
        <f ca="1">Beírás!B88</f>
        <v>2003</v>
      </c>
      <c r="D27" s="99" t="str">
        <f ca="1">Beírás!$A$84</f>
        <v>Bonyhád, BÁI</v>
      </c>
      <c r="E27" s="102">
        <f ca="1">Beírás!F88</f>
        <v>320</v>
      </c>
    </row>
    <row r="28" spans="1:5" ht="6.95" customHeight="1">
      <c r="A28" s="100"/>
      <c r="B28" s="101"/>
      <c r="C28" s="99"/>
      <c r="D28" s="99"/>
      <c r="E28" s="102"/>
    </row>
    <row r="29" spans="1:5" ht="6.95" customHeight="1">
      <c r="A29" s="100" t="s">
        <v>18</v>
      </c>
      <c r="B29" s="101" t="str">
        <f ca="1">Beírás!A108</f>
        <v>Potyondi Réka</v>
      </c>
      <c r="C29" s="99">
        <f ca="1">Beírás!B108</f>
        <v>2003</v>
      </c>
      <c r="D29" s="99" t="str">
        <f ca="1">Beírás!$A$100</f>
        <v>Szekszárd, Dienes</v>
      </c>
      <c r="E29" s="102">
        <f ca="1">Beírás!F108</f>
        <v>320</v>
      </c>
    </row>
    <row r="30" spans="1:5" ht="6.95" customHeight="1">
      <c r="A30" s="100"/>
      <c r="B30" s="101"/>
      <c r="C30" s="99"/>
      <c r="D30" s="99"/>
      <c r="E30" s="102"/>
    </row>
    <row r="31" spans="1:5" ht="6.95" customHeight="1">
      <c r="A31" s="100" t="s">
        <v>19</v>
      </c>
      <c r="B31" s="101" t="str">
        <f ca="1">Beírás!A54</f>
        <v>Horváth Júlianna</v>
      </c>
      <c r="C31" s="99">
        <f ca="1">Beírás!B54</f>
        <v>2003</v>
      </c>
      <c r="D31" s="99" t="str">
        <f ca="1">Beírás!$A$52</f>
        <v>Szedres</v>
      </c>
      <c r="E31" s="102">
        <f ca="1">Beírás!F54</f>
        <v>314</v>
      </c>
    </row>
    <row r="32" spans="1:5" ht="6.95" customHeight="1">
      <c r="A32" s="100"/>
      <c r="B32" s="101"/>
      <c r="C32" s="99"/>
      <c r="D32" s="99"/>
      <c r="E32" s="102"/>
    </row>
    <row r="33" spans="1:5" ht="6.95" customHeight="1">
      <c r="A33" s="100" t="s">
        <v>20</v>
      </c>
      <c r="B33" s="101" t="str">
        <f ca="1">Beírás!A122</f>
        <v>Fándli Kata Anna</v>
      </c>
      <c r="C33" s="99">
        <f ca="1">Beírás!B122</f>
        <v>2004</v>
      </c>
      <c r="D33" s="99" t="str">
        <f ca="1">Beírás!$A$116</f>
        <v>Dombóvár Szt.Orsolya</v>
      </c>
      <c r="E33" s="102">
        <f ca="1">Beírás!F122</f>
        <v>306</v>
      </c>
    </row>
    <row r="34" spans="1:5" ht="6.95" customHeight="1">
      <c r="A34" s="100"/>
      <c r="B34" s="101"/>
      <c r="C34" s="99"/>
      <c r="D34" s="99"/>
      <c r="E34" s="102"/>
    </row>
    <row r="35" spans="1:5" ht="6.95" customHeight="1">
      <c r="A35" s="100" t="s">
        <v>21</v>
      </c>
      <c r="B35" s="101" t="str">
        <f ca="1">Beírás!A106</f>
        <v>Szolnoki Nóra</v>
      </c>
      <c r="C35" s="99">
        <f ca="1">Beírás!B106</f>
        <v>2003</v>
      </c>
      <c r="D35" s="99" t="str">
        <f ca="1">Beírás!$A$100</f>
        <v>Szekszárd, Dienes</v>
      </c>
      <c r="E35" s="102">
        <f ca="1">Beírás!F106</f>
        <v>303</v>
      </c>
    </row>
    <row r="36" spans="1:5" ht="6.95" customHeight="1">
      <c r="A36" s="100"/>
      <c r="B36" s="101"/>
      <c r="C36" s="99"/>
      <c r="D36" s="99"/>
      <c r="E36" s="102"/>
    </row>
    <row r="37" spans="1:5" ht="6.95" customHeight="1">
      <c r="A37" s="100" t="s">
        <v>22</v>
      </c>
      <c r="B37" s="101" t="str">
        <f ca="1">Beírás!A118</f>
        <v>Bite Sára Masa</v>
      </c>
      <c r="C37" s="99">
        <f ca="1">Beírás!B118</f>
        <v>2003</v>
      </c>
      <c r="D37" s="99" t="str">
        <f ca="1">Beírás!$A$116</f>
        <v>Dombóvár Szt.Orsolya</v>
      </c>
      <c r="E37" s="102">
        <f ca="1">Beírás!F118</f>
        <v>292</v>
      </c>
    </row>
    <row r="38" spans="1:5" ht="6.95" customHeight="1">
      <c r="A38" s="100"/>
      <c r="B38" s="101"/>
      <c r="C38" s="99"/>
      <c r="D38" s="99"/>
      <c r="E38" s="102"/>
    </row>
    <row r="39" spans="1:5" ht="6.95" customHeight="1">
      <c r="A39" s="100" t="s">
        <v>23</v>
      </c>
      <c r="B39" s="101" t="str">
        <f ca="1">Beírás!A94</f>
        <v>Scheidler Réka</v>
      </c>
      <c r="C39" s="99">
        <f ca="1">Beírás!B94</f>
        <v>2004</v>
      </c>
      <c r="D39" s="99" t="str">
        <f ca="1">Beírás!$A$84</f>
        <v>Bonyhád, BÁI</v>
      </c>
      <c r="E39" s="102">
        <f ca="1">Beírás!F94</f>
        <v>289</v>
      </c>
    </row>
    <row r="40" spans="1:5" ht="6.95" customHeight="1">
      <c r="A40" s="100"/>
      <c r="B40" s="101"/>
      <c r="C40" s="99"/>
      <c r="D40" s="99"/>
      <c r="E40" s="102"/>
    </row>
    <row r="41" spans="1:5" ht="6.95" customHeight="1">
      <c r="A41" s="100" t="s">
        <v>24</v>
      </c>
      <c r="B41" s="101" t="str">
        <f ca="1">Beírás!A128</f>
        <v>Porcsa Sára Anna</v>
      </c>
      <c r="C41" s="99">
        <f ca="1">Beírás!B128</f>
        <v>2003</v>
      </c>
      <c r="D41" s="99" t="str">
        <f ca="1">Beírás!$A$116</f>
        <v>Dombóvár Szt.Orsolya</v>
      </c>
      <c r="E41" s="102">
        <f ca="1">Beírás!F128</f>
        <v>289</v>
      </c>
    </row>
    <row r="42" spans="1:5" ht="6.95" customHeight="1">
      <c r="A42" s="100"/>
      <c r="B42" s="101"/>
      <c r="C42" s="99"/>
      <c r="D42" s="99"/>
      <c r="E42" s="102"/>
    </row>
    <row r="43" spans="1:5" ht="6.95" customHeight="1">
      <c r="A43" s="100" t="s">
        <v>25</v>
      </c>
      <c r="B43" s="101" t="str">
        <f ca="1">Beírás!A44</f>
        <v>Sikabonyi Eszter</v>
      </c>
      <c r="C43" s="99">
        <f ca="1">Beírás!B44</f>
        <v>2003</v>
      </c>
      <c r="D43" s="99" t="str">
        <f ca="1">Beírás!$A$36</f>
        <v xml:space="preserve">Bátaszék, Cikádor </v>
      </c>
      <c r="E43" s="102">
        <f ca="1">Beírás!F44</f>
        <v>288</v>
      </c>
    </row>
    <row r="44" spans="1:5" ht="6.95" customHeight="1">
      <c r="A44" s="100"/>
      <c r="B44" s="101"/>
      <c r="C44" s="99"/>
      <c r="D44" s="99"/>
      <c r="E44" s="102"/>
    </row>
    <row r="45" spans="1:5" ht="6.95" customHeight="1">
      <c r="A45" s="100" t="s">
        <v>26</v>
      </c>
      <c r="B45" s="101" t="str">
        <f ca="1">Beírás!A58</f>
        <v xml:space="preserve">Kőszegi Melinda </v>
      </c>
      <c r="C45" s="99">
        <f ca="1">Beírás!B58</f>
        <v>2004</v>
      </c>
      <c r="D45" s="99" t="str">
        <f ca="1">Beírás!$A$52</f>
        <v>Szedres</v>
      </c>
      <c r="E45" s="102">
        <f ca="1">Beírás!F58</f>
        <v>284</v>
      </c>
    </row>
    <row r="46" spans="1:5" ht="6.95" customHeight="1">
      <c r="A46" s="100"/>
      <c r="B46" s="101"/>
      <c r="C46" s="99"/>
      <c r="D46" s="99"/>
      <c r="E46" s="102"/>
    </row>
    <row r="47" spans="1:5" ht="6.95" customHeight="1">
      <c r="A47" s="100" t="s">
        <v>27</v>
      </c>
      <c r="B47" s="101" t="str">
        <f ca="1">Beírás!A110</f>
        <v>Posta Flóra</v>
      </c>
      <c r="C47" s="99">
        <f ca="1">Beírás!B110</f>
        <v>2004</v>
      </c>
      <c r="D47" s="99" t="str">
        <f ca="1">Beírás!$A$100</f>
        <v>Szekszárd, Dienes</v>
      </c>
      <c r="E47" s="102">
        <f ca="1">Beírás!F110</f>
        <v>281</v>
      </c>
    </row>
    <row r="48" spans="1:5" ht="6.95" customHeight="1">
      <c r="A48" s="100"/>
      <c r="B48" s="101"/>
      <c r="C48" s="99"/>
      <c r="D48" s="99"/>
      <c r="E48" s="102"/>
    </row>
    <row r="49" spans="1:5" ht="6.95" customHeight="1">
      <c r="A49" s="100" t="s">
        <v>28</v>
      </c>
      <c r="B49" s="101" t="str">
        <f ca="1">Beírás!A96</f>
        <v>Sebestyén Patricia</v>
      </c>
      <c r="C49" s="99">
        <f ca="1">Beírás!B96</f>
        <v>2003</v>
      </c>
      <c r="D49" s="99" t="str">
        <f ca="1">Beírás!$A$84</f>
        <v>Bonyhád, BÁI</v>
      </c>
      <c r="E49" s="102">
        <f ca="1">Beírás!F96</f>
        <v>269</v>
      </c>
    </row>
    <row r="50" spans="1:5" ht="6.95" customHeight="1">
      <c r="A50" s="100"/>
      <c r="B50" s="101"/>
      <c r="C50" s="99"/>
      <c r="D50" s="99"/>
      <c r="E50" s="102"/>
    </row>
    <row r="51" spans="1:5" ht="6.95" customHeight="1">
      <c r="A51" s="100" t="s">
        <v>29</v>
      </c>
      <c r="B51" s="101" t="str">
        <f ca="1">Beírás!A126</f>
        <v>Péter Édua</v>
      </c>
      <c r="C51" s="99">
        <f ca="1">Beírás!B126</f>
        <v>2004</v>
      </c>
      <c r="D51" s="99" t="str">
        <f ca="1">Beírás!$A$116</f>
        <v>Dombóvár Szt.Orsolya</v>
      </c>
      <c r="E51" s="102">
        <f ca="1">Beírás!F126</f>
        <v>263</v>
      </c>
    </row>
    <row r="52" spans="1:5" ht="6.95" customHeight="1">
      <c r="A52" s="100"/>
      <c r="B52" s="101"/>
      <c r="C52" s="99"/>
      <c r="D52" s="99"/>
      <c r="E52" s="102"/>
    </row>
    <row r="53" spans="1:5" ht="6.95" customHeight="1">
      <c r="A53" s="100" t="s">
        <v>30</v>
      </c>
      <c r="B53" s="101" t="str">
        <f ca="1">Beírás!A40</f>
        <v>Rajnai Viktória</v>
      </c>
      <c r="C53" s="99">
        <f ca="1">Beírás!B40</f>
        <v>2003</v>
      </c>
      <c r="D53" s="99" t="str">
        <f ca="1">Beírás!$A$36</f>
        <v xml:space="preserve">Bátaszék, Cikádor </v>
      </c>
      <c r="E53" s="102">
        <f ca="1">Beírás!F40</f>
        <v>256</v>
      </c>
    </row>
    <row r="54" spans="1:5" ht="6.95" customHeight="1">
      <c r="A54" s="100"/>
      <c r="B54" s="101"/>
      <c r="C54" s="99"/>
      <c r="D54" s="99"/>
      <c r="E54" s="102"/>
    </row>
    <row r="55" spans="1:5" ht="6.95" customHeight="1">
      <c r="A55" s="100" t="s">
        <v>31</v>
      </c>
      <c r="B55" s="101" t="str">
        <f ca="1">Beírás!A90</f>
        <v>Jenei Jázmin</v>
      </c>
      <c r="C55" s="99">
        <f ca="1">Beírás!B90</f>
        <v>2004</v>
      </c>
      <c r="D55" s="99" t="str">
        <f ca="1">Beírás!$A$84</f>
        <v>Bonyhád, BÁI</v>
      </c>
      <c r="E55" s="102">
        <f ca="1">Beírás!F90</f>
        <v>256</v>
      </c>
    </row>
    <row r="56" spans="1:5" ht="6.95" customHeight="1">
      <c r="A56" s="100"/>
      <c r="B56" s="101"/>
      <c r="C56" s="99"/>
      <c r="D56" s="99"/>
      <c r="E56" s="102"/>
    </row>
    <row r="57" spans="1:5" ht="6.95" customHeight="1">
      <c r="A57" s="100" t="s">
        <v>32</v>
      </c>
      <c r="B57" s="101" t="str">
        <f ca="1">Beírás!A60</f>
        <v>Tornócki Csenge</v>
      </c>
      <c r="C57" s="99">
        <f ca="1">Beírás!B60</f>
        <v>2004</v>
      </c>
      <c r="D57" s="99" t="str">
        <f ca="1">Beírás!$A$52</f>
        <v>Szedres</v>
      </c>
      <c r="E57" s="102">
        <f ca="1">Beírás!F60</f>
        <v>245</v>
      </c>
    </row>
    <row r="58" spans="1:5" ht="6.95" customHeight="1">
      <c r="A58" s="100"/>
      <c r="B58" s="101"/>
      <c r="C58" s="99"/>
      <c r="D58" s="99"/>
      <c r="E58" s="102"/>
    </row>
    <row r="59" spans="1:5" ht="6.95" customHeight="1">
      <c r="A59" s="100" t="s">
        <v>33</v>
      </c>
      <c r="B59" s="101" t="str">
        <f ca="1">Beírás!A46</f>
        <v>Sükösdi Daniella</v>
      </c>
      <c r="C59" s="99">
        <f ca="1">Beírás!B46</f>
        <v>2004</v>
      </c>
      <c r="D59" s="99" t="str">
        <f ca="1">Beírás!$A$36</f>
        <v xml:space="preserve">Bátaszék, Cikádor </v>
      </c>
      <c r="E59" s="102">
        <f ca="1">Beírás!F46</f>
        <v>240</v>
      </c>
    </row>
    <row r="60" spans="1:5" ht="6.95" customHeight="1">
      <c r="A60" s="100"/>
      <c r="B60" s="101"/>
      <c r="C60" s="99"/>
      <c r="D60" s="99"/>
      <c r="E60" s="102"/>
    </row>
    <row r="61" spans="1:5" ht="6.95" customHeight="1">
      <c r="A61" s="100" t="s">
        <v>34</v>
      </c>
      <c r="B61" s="101" t="str">
        <f ca="1">Beírás!A74</f>
        <v>Réz Réka</v>
      </c>
      <c r="C61" s="99">
        <f ca="1">Beírás!B74</f>
        <v>2004</v>
      </c>
      <c r="D61" s="99" t="str">
        <f ca="1">Beírás!$A$68</f>
        <v>Szekszárd, Baka István Ált. Isk.</v>
      </c>
      <c r="E61" s="102">
        <f ca="1">Beírás!F74</f>
        <v>234</v>
      </c>
    </row>
    <row r="62" spans="1:5" ht="6.95" customHeight="1">
      <c r="A62" s="100"/>
      <c r="B62" s="101"/>
      <c r="C62" s="99"/>
      <c r="D62" s="99"/>
      <c r="E62" s="102"/>
    </row>
    <row r="63" spans="1:5" ht="6.95" customHeight="1">
      <c r="A63" s="100" t="s">
        <v>35</v>
      </c>
      <c r="B63" s="101" t="str">
        <f ca="1">Beírás!A62</f>
        <v>Varga Enikő</v>
      </c>
      <c r="C63" s="99">
        <f ca="1">Beírás!B62</f>
        <v>2004</v>
      </c>
      <c r="D63" s="99" t="str">
        <f ca="1">Beírás!$A$52</f>
        <v>Szedres</v>
      </c>
      <c r="E63" s="102">
        <f ca="1">Beírás!F62</f>
        <v>229</v>
      </c>
    </row>
    <row r="64" spans="1:5" ht="6.95" customHeight="1">
      <c r="A64" s="100"/>
      <c r="B64" s="101"/>
      <c r="C64" s="99"/>
      <c r="D64" s="99"/>
      <c r="E64" s="102"/>
    </row>
    <row r="65" spans="1:5" ht="6.95" customHeight="1">
      <c r="A65" s="100" t="s">
        <v>36</v>
      </c>
      <c r="B65" s="101" t="str">
        <f ca="1">Beírás!A56</f>
        <v>Horváth Noémi Pálma</v>
      </c>
      <c r="C65" s="99">
        <f ca="1">Beírás!B56</f>
        <v>2004</v>
      </c>
      <c r="D65" s="99" t="str">
        <f ca="1">Beírás!$A$52</f>
        <v>Szedres</v>
      </c>
      <c r="E65" s="102">
        <f ca="1">Beírás!F56</f>
        <v>209</v>
      </c>
    </row>
    <row r="66" spans="1:5" ht="6.95" customHeight="1">
      <c r="A66" s="100"/>
      <c r="B66" s="101"/>
      <c r="C66" s="99"/>
      <c r="D66" s="99"/>
      <c r="E66" s="102"/>
    </row>
    <row r="67" spans="1:5" ht="6.95" customHeight="1">
      <c r="A67" s="100" t="s">
        <v>37</v>
      </c>
      <c r="B67" s="101" t="str">
        <f ca="1">Beírás!A42</f>
        <v>Rajnai Réka</v>
      </c>
      <c r="C67" s="99">
        <f ca="1">Beírás!B42</f>
        <v>2003</v>
      </c>
      <c r="D67" s="99" t="str">
        <f ca="1">Beírás!$A$36</f>
        <v xml:space="preserve">Bátaszék, Cikádor </v>
      </c>
      <c r="E67" s="102">
        <f ca="1">Beírás!F42</f>
        <v>179</v>
      </c>
    </row>
    <row r="68" spans="1:5" ht="6.95" customHeight="1">
      <c r="A68" s="100"/>
      <c r="B68" s="101"/>
      <c r="C68" s="99"/>
      <c r="D68" s="99"/>
      <c r="E68" s="102"/>
    </row>
    <row r="69" spans="1:5" ht="6.95" customHeight="1">
      <c r="A69" s="100" t="s">
        <v>38</v>
      </c>
      <c r="B69" s="101">
        <f ca="1">Beírás!A4</f>
        <v>0</v>
      </c>
      <c r="C69" s="99">
        <f ca="1">Beírás!B4</f>
        <v>0</v>
      </c>
      <c r="D69" s="99">
        <f ca="1">Beírás!G4</f>
        <v>0</v>
      </c>
      <c r="E69" s="102">
        <f ca="1">Beírás!F4</f>
        <v>0</v>
      </c>
    </row>
    <row r="70" spans="1:5" ht="6.95" customHeight="1">
      <c r="A70" s="100"/>
      <c r="B70" s="101"/>
      <c r="C70" s="99"/>
      <c r="D70" s="99"/>
      <c r="E70" s="102"/>
    </row>
    <row r="71" spans="1:5" ht="6.95" customHeight="1">
      <c r="A71" s="100" t="s">
        <v>39</v>
      </c>
      <c r="B71" s="101" t="str">
        <f ca="1">Beírás!A6</f>
        <v>Csontos Fanni</v>
      </c>
      <c r="C71" s="99">
        <f ca="1">Beírás!B6</f>
        <v>2003</v>
      </c>
      <c r="D71" s="99" t="str">
        <f ca="1">Beírás!G6</f>
        <v>Várdomb</v>
      </c>
      <c r="E71" s="102">
        <f ca="1">Beírás!F6</f>
        <v>0</v>
      </c>
    </row>
    <row r="72" spans="1:5" ht="6.95" customHeight="1">
      <c r="A72" s="100"/>
      <c r="B72" s="101"/>
      <c r="C72" s="99"/>
      <c r="D72" s="99"/>
      <c r="E72" s="102"/>
    </row>
    <row r="73" spans="1:5" ht="6.95" customHeight="1">
      <c r="A73" s="100" t="s">
        <v>40</v>
      </c>
      <c r="B73" s="101" t="str">
        <f ca="1">Beírás!A8</f>
        <v>Lickert Szintia</v>
      </c>
      <c r="C73" s="99">
        <f ca="1">Beírás!B8</f>
        <v>2003</v>
      </c>
      <c r="D73" s="99" t="str">
        <f ca="1">Beírás!G8</f>
        <v>Gyönk</v>
      </c>
      <c r="E73" s="102">
        <f ca="1">Beírás!F8</f>
        <v>0</v>
      </c>
    </row>
    <row r="74" spans="1:5" ht="6.95" customHeight="1">
      <c r="A74" s="100"/>
      <c r="B74" s="101"/>
      <c r="C74" s="99"/>
      <c r="D74" s="99"/>
      <c r="E74" s="102"/>
    </row>
    <row r="75" spans="1:5" ht="6.95" customHeight="1">
      <c r="A75" s="100" t="s">
        <v>41</v>
      </c>
      <c r="B75" s="101">
        <f ca="1">Beírás!A10</f>
        <v>0</v>
      </c>
      <c r="C75" s="99">
        <f ca="1">Beírás!B10</f>
        <v>0</v>
      </c>
      <c r="D75" s="99">
        <f ca="1">Beírás!G10</f>
        <v>0</v>
      </c>
      <c r="E75" s="102">
        <f ca="1">Beírás!F10</f>
        <v>0</v>
      </c>
    </row>
    <row r="76" spans="1:5" ht="6.95" customHeight="1">
      <c r="A76" s="100"/>
      <c r="B76" s="101"/>
      <c r="C76" s="99"/>
      <c r="D76" s="99"/>
      <c r="E76" s="102"/>
    </row>
    <row r="77" spans="1:5" ht="6.95" customHeight="1">
      <c r="A77" s="100" t="s">
        <v>42</v>
      </c>
      <c r="B77" s="101">
        <f ca="1">Beírás!A12</f>
        <v>0</v>
      </c>
      <c r="C77" s="99">
        <f ca="1">Beírás!B12</f>
        <v>0</v>
      </c>
      <c r="D77" s="99">
        <f ca="1">Beírás!G12</f>
        <v>0</v>
      </c>
      <c r="E77" s="102">
        <f ca="1">Beírás!F12</f>
        <v>0</v>
      </c>
    </row>
    <row r="78" spans="1:5" ht="6.95" customHeight="1">
      <c r="A78" s="100"/>
      <c r="B78" s="101"/>
      <c r="C78" s="99"/>
      <c r="D78" s="99"/>
      <c r="E78" s="102"/>
    </row>
    <row r="79" spans="1:5" ht="6.95" customHeight="1">
      <c r="A79" s="100" t="s">
        <v>43</v>
      </c>
      <c r="B79" s="101">
        <f ca="1">Beírás!A14</f>
        <v>0</v>
      </c>
      <c r="C79" s="99">
        <f ca="1">Beírás!B14</f>
        <v>0</v>
      </c>
      <c r="D79" s="99">
        <f ca="1">Beírás!G14</f>
        <v>0</v>
      </c>
      <c r="E79" s="102">
        <f ca="1">Beírás!F14</f>
        <v>0</v>
      </c>
    </row>
    <row r="80" spans="1:5" ht="6.95" customHeight="1">
      <c r="A80" s="100"/>
      <c r="B80" s="101"/>
      <c r="C80" s="99"/>
      <c r="D80" s="99"/>
      <c r="E80" s="102"/>
    </row>
    <row r="81" spans="1:5" ht="6.95" customHeight="1">
      <c r="A81" s="100" t="s">
        <v>44</v>
      </c>
      <c r="B81" s="101">
        <f ca="1">Beírás!A16</f>
        <v>0</v>
      </c>
      <c r="C81" s="99">
        <f ca="1">Beírás!B16</f>
        <v>0</v>
      </c>
      <c r="D81" s="99">
        <f ca="1">Beírás!G16</f>
        <v>0</v>
      </c>
      <c r="E81" s="102">
        <f ca="1">Beírás!F16</f>
        <v>0</v>
      </c>
    </row>
    <row r="82" spans="1:5" ht="6.95" customHeight="1">
      <c r="A82" s="100"/>
      <c r="B82" s="101"/>
      <c r="C82" s="99"/>
      <c r="D82" s="99"/>
      <c r="E82" s="102"/>
    </row>
    <row r="83" spans="1:5" ht="6.95" customHeight="1">
      <c r="A83" s="100" t="s">
        <v>45</v>
      </c>
      <c r="B83" s="101">
        <f ca="1">Beírás!A18</f>
        <v>0</v>
      </c>
      <c r="C83" s="99">
        <f ca="1">Beírás!B18</f>
        <v>0</v>
      </c>
      <c r="D83" s="99">
        <f ca="1">Beírás!G18</f>
        <v>0</v>
      </c>
      <c r="E83" s="102">
        <f ca="1">Beírás!F18</f>
        <v>0</v>
      </c>
    </row>
    <row r="84" spans="1:5" ht="6.95" customHeight="1">
      <c r="A84" s="100"/>
      <c r="B84" s="101"/>
      <c r="C84" s="99"/>
      <c r="D84" s="99"/>
      <c r="E84" s="102"/>
    </row>
    <row r="85" spans="1:5" ht="6.95" customHeight="1">
      <c r="A85" s="100" t="s">
        <v>46</v>
      </c>
      <c r="B85" s="101">
        <f ca="1">Beírás!A20</f>
        <v>0</v>
      </c>
      <c r="C85" s="99">
        <f ca="1">Beírás!B20</f>
        <v>0</v>
      </c>
      <c r="D85" s="99">
        <f ca="1">Beírás!G20</f>
        <v>0</v>
      </c>
      <c r="E85" s="102">
        <f ca="1">Beírás!F20</f>
        <v>0</v>
      </c>
    </row>
    <row r="86" spans="1:5" ht="6.95" customHeight="1">
      <c r="A86" s="100"/>
      <c r="B86" s="101"/>
      <c r="C86" s="99"/>
      <c r="D86" s="99"/>
      <c r="E86" s="102"/>
    </row>
    <row r="87" spans="1:5" ht="6.95" customHeight="1">
      <c r="A87" s="100" t="s">
        <v>47</v>
      </c>
      <c r="B87" s="101">
        <f ca="1">Beírás!A22</f>
        <v>0</v>
      </c>
      <c r="C87" s="99">
        <f ca="1">Beírás!B22</f>
        <v>0</v>
      </c>
      <c r="D87" s="99">
        <f ca="1">Beírás!G22</f>
        <v>0</v>
      </c>
      <c r="E87" s="102">
        <f ca="1">Beírás!F22</f>
        <v>0</v>
      </c>
    </row>
    <row r="88" spans="1:5" ht="6.95" customHeight="1">
      <c r="A88" s="100"/>
      <c r="B88" s="101"/>
      <c r="C88" s="99"/>
      <c r="D88" s="99"/>
      <c r="E88" s="102"/>
    </row>
    <row r="89" spans="1:5" ht="6.95" customHeight="1">
      <c r="A89" s="100" t="s">
        <v>48</v>
      </c>
      <c r="B89" s="101">
        <f ca="1">Beírás!A24</f>
        <v>0</v>
      </c>
      <c r="C89" s="99">
        <f ca="1">Beírás!B24</f>
        <v>0</v>
      </c>
      <c r="D89" s="99">
        <f ca="1">Beírás!G24</f>
        <v>0</v>
      </c>
      <c r="E89" s="102">
        <f ca="1">Beírás!F24</f>
        <v>0</v>
      </c>
    </row>
    <row r="90" spans="1:5" ht="6.95" customHeight="1">
      <c r="A90" s="100"/>
      <c r="B90" s="101"/>
      <c r="C90" s="99"/>
      <c r="D90" s="99"/>
      <c r="E90" s="102"/>
    </row>
    <row r="91" spans="1:5" ht="6.95" customHeight="1">
      <c r="A91" s="100" t="s">
        <v>49</v>
      </c>
      <c r="B91" s="101">
        <f ca="1">Beírás!A26</f>
        <v>0</v>
      </c>
      <c r="C91" s="99">
        <f ca="1">Beírás!B26</f>
        <v>0</v>
      </c>
      <c r="D91" s="99">
        <f ca="1">Beírás!G26</f>
        <v>0</v>
      </c>
      <c r="E91" s="102">
        <f ca="1">Beírás!F26</f>
        <v>0</v>
      </c>
    </row>
    <row r="92" spans="1:5" ht="6.95" customHeight="1">
      <c r="A92" s="100"/>
      <c r="B92" s="101"/>
      <c r="C92" s="99"/>
      <c r="D92" s="99"/>
      <c r="E92" s="102"/>
    </row>
    <row r="93" spans="1:5" ht="6.95" customHeight="1">
      <c r="A93" s="100" t="s">
        <v>50</v>
      </c>
      <c r="B93" s="101">
        <f ca="1">Beírás!A28</f>
        <v>0</v>
      </c>
      <c r="C93" s="99">
        <f ca="1">Beírás!B28</f>
        <v>0</v>
      </c>
      <c r="D93" s="99">
        <f ca="1">Beírás!G28</f>
        <v>0</v>
      </c>
      <c r="E93" s="102">
        <f ca="1">Beírás!F28</f>
        <v>0</v>
      </c>
    </row>
    <row r="94" spans="1:5" ht="6.95" customHeight="1">
      <c r="A94" s="100"/>
      <c r="B94" s="101"/>
      <c r="C94" s="99"/>
      <c r="D94" s="99"/>
      <c r="E94" s="102"/>
    </row>
    <row r="95" spans="1:5" ht="6.95" customHeight="1">
      <c r="A95" s="100" t="s">
        <v>51</v>
      </c>
      <c r="B95" s="101">
        <f ca="1">Beírás!A30</f>
        <v>0</v>
      </c>
      <c r="C95" s="99">
        <f ca="1">Beírás!B30</f>
        <v>0</v>
      </c>
      <c r="D95" s="99">
        <f ca="1">Beírás!G30</f>
        <v>0</v>
      </c>
      <c r="E95" s="102">
        <f ca="1">Beírás!F30</f>
        <v>0</v>
      </c>
    </row>
    <row r="96" spans="1:5" ht="6.95" customHeight="1">
      <c r="A96" s="100"/>
      <c r="B96" s="101"/>
      <c r="C96" s="99"/>
      <c r="D96" s="99"/>
      <c r="E96" s="102"/>
    </row>
    <row r="97" spans="1:5" ht="6.95" customHeight="1">
      <c r="A97" s="100" t="s">
        <v>52</v>
      </c>
      <c r="B97" s="101">
        <f ca="1">Beírás!A32</f>
        <v>0</v>
      </c>
      <c r="C97" s="99">
        <f ca="1">Beírás!B32</f>
        <v>0</v>
      </c>
      <c r="D97" s="99">
        <f ca="1">Beírás!G32</f>
        <v>0</v>
      </c>
      <c r="E97" s="102">
        <f ca="1">Beírás!F32</f>
        <v>0</v>
      </c>
    </row>
    <row r="98" spans="1:5" ht="6.95" customHeight="1">
      <c r="A98" s="100"/>
      <c r="B98" s="101"/>
      <c r="C98" s="99"/>
      <c r="D98" s="99"/>
      <c r="E98" s="102"/>
    </row>
    <row r="99" spans="1:5" ht="6.95" customHeight="1">
      <c r="A99" s="100" t="s">
        <v>53</v>
      </c>
      <c r="B99" s="101">
        <f ca="1">Beírás!A48</f>
        <v>0</v>
      </c>
      <c r="C99" s="99">
        <f ca="1">Beírás!B48</f>
        <v>0</v>
      </c>
      <c r="D99" s="99" t="str">
        <f ca="1">Beírás!$A$36</f>
        <v xml:space="preserve">Bátaszék, Cikádor </v>
      </c>
      <c r="E99" s="102">
        <f ca="1">Beírás!F48</f>
        <v>0</v>
      </c>
    </row>
    <row r="100" spans="1:5" ht="6.95" customHeight="1">
      <c r="A100" s="100"/>
      <c r="B100" s="101"/>
      <c r="C100" s="99"/>
      <c r="D100" s="99"/>
      <c r="E100" s="102"/>
    </row>
    <row r="101" spans="1:5" ht="6.95" customHeight="1">
      <c r="A101" s="100" t="s">
        <v>54</v>
      </c>
      <c r="B101" s="101">
        <f ca="1">Beírás!A64</f>
        <v>0</v>
      </c>
      <c r="C101" s="99">
        <f ca="1">Beírás!B64</f>
        <v>0</v>
      </c>
      <c r="D101" s="99" t="str">
        <f ca="1">Beírás!$A$52</f>
        <v>Szedres</v>
      </c>
      <c r="E101" s="102">
        <f ca="1">Beírás!F64</f>
        <v>0</v>
      </c>
    </row>
    <row r="102" spans="1:5" ht="6.95" customHeight="1">
      <c r="A102" s="100"/>
      <c r="B102" s="101"/>
      <c r="C102" s="99"/>
      <c r="D102" s="99"/>
      <c r="E102" s="102"/>
    </row>
    <row r="103" spans="1:5" ht="6.95" customHeight="1">
      <c r="A103" s="100" t="s">
        <v>57</v>
      </c>
      <c r="B103" s="101">
        <f ca="1">Beírás!A112</f>
        <v>0</v>
      </c>
      <c r="C103" s="99">
        <f ca="1">Beírás!B112</f>
        <v>0</v>
      </c>
      <c r="D103" s="99" t="str">
        <f ca="1">Beírás!$A$100</f>
        <v>Szekszárd, Dienes</v>
      </c>
      <c r="E103" s="102">
        <f ca="1">Beírás!F112</f>
        <v>0</v>
      </c>
    </row>
    <row r="104" spans="1:5" ht="6.95" customHeight="1">
      <c r="A104" s="100"/>
      <c r="B104" s="101"/>
      <c r="C104" s="99"/>
      <c r="D104" s="99"/>
      <c r="E104" s="102"/>
    </row>
    <row r="105" spans="1:5" ht="6.95" customHeight="1">
      <c r="A105" s="100" t="s">
        <v>58</v>
      </c>
      <c r="B105" s="101">
        <f ca="1">Beírás!A134</f>
        <v>0</v>
      </c>
      <c r="C105" s="99">
        <f ca="1">Beírás!B134</f>
        <v>0</v>
      </c>
      <c r="D105" s="99">
        <f ca="1">Beírás!$A$132</f>
        <v>0</v>
      </c>
      <c r="E105" s="102">
        <f ca="1">Beírás!F134</f>
        <v>0</v>
      </c>
    </row>
    <row r="106" spans="1:5" ht="6.95" customHeight="1">
      <c r="A106" s="100"/>
      <c r="B106" s="101"/>
      <c r="C106" s="99"/>
      <c r="D106" s="99"/>
      <c r="E106" s="102"/>
    </row>
    <row r="107" spans="1:5" ht="6.95" customHeight="1">
      <c r="A107" s="100" t="s">
        <v>59</v>
      </c>
      <c r="B107" s="101">
        <f ca="1">Beírás!A136</f>
        <v>0</v>
      </c>
      <c r="C107" s="99">
        <f ca="1">Beírás!B136</f>
        <v>0</v>
      </c>
      <c r="D107" s="99">
        <f ca="1">Beírás!$A$132</f>
        <v>0</v>
      </c>
      <c r="E107" s="102">
        <f ca="1">Beírás!F136</f>
        <v>0</v>
      </c>
    </row>
    <row r="108" spans="1:5" ht="6.95" customHeight="1">
      <c r="A108" s="100"/>
      <c r="B108" s="101"/>
      <c r="C108" s="99"/>
      <c r="D108" s="99"/>
      <c r="E108" s="102"/>
    </row>
    <row r="109" spans="1:5" ht="6.95" customHeight="1">
      <c r="A109" s="100" t="s">
        <v>60</v>
      </c>
      <c r="B109" s="101">
        <f ca="1">Beírás!A138</f>
        <v>0</v>
      </c>
      <c r="C109" s="99">
        <f ca="1">Beírás!B138</f>
        <v>0</v>
      </c>
      <c r="D109" s="99">
        <f ca="1">Beírás!$A$132</f>
        <v>0</v>
      </c>
      <c r="E109" s="102">
        <f ca="1">Beírás!F138</f>
        <v>0</v>
      </c>
    </row>
    <row r="110" spans="1:5" ht="6.95" customHeight="1">
      <c r="A110" s="100"/>
      <c r="B110" s="101"/>
      <c r="C110" s="99"/>
      <c r="D110" s="99"/>
      <c r="E110" s="102"/>
    </row>
    <row r="111" spans="1:5" ht="6.95" customHeight="1">
      <c r="A111" s="100" t="s">
        <v>61</v>
      </c>
      <c r="B111" s="101">
        <f ca="1">Beírás!A140</f>
        <v>0</v>
      </c>
      <c r="C111" s="99">
        <f ca="1">Beírás!B140</f>
        <v>0</v>
      </c>
      <c r="D111" s="99">
        <f ca="1">Beírás!$A$132</f>
        <v>0</v>
      </c>
      <c r="E111" s="102">
        <f ca="1">Beírás!F140</f>
        <v>0</v>
      </c>
    </row>
    <row r="112" spans="1:5" ht="6.95" customHeight="1">
      <c r="A112" s="100"/>
      <c r="B112" s="101"/>
      <c r="C112" s="99"/>
      <c r="D112" s="99"/>
      <c r="E112" s="102"/>
    </row>
    <row r="113" spans="1:5" ht="6.95" customHeight="1">
      <c r="A113" s="100" t="s">
        <v>62</v>
      </c>
      <c r="B113" s="101">
        <f ca="1">Beírás!A142</f>
        <v>0</v>
      </c>
      <c r="C113" s="99">
        <f ca="1">Beírás!B142</f>
        <v>0</v>
      </c>
      <c r="D113" s="99">
        <f ca="1">Beírás!$A$132</f>
        <v>0</v>
      </c>
      <c r="E113" s="102">
        <f ca="1">Beírás!F142</f>
        <v>0</v>
      </c>
    </row>
    <row r="114" spans="1:5" ht="6.95" customHeight="1">
      <c r="A114" s="100"/>
      <c r="B114" s="101"/>
      <c r="C114" s="99"/>
      <c r="D114" s="99"/>
      <c r="E114" s="102"/>
    </row>
    <row r="115" spans="1:5" ht="6.95" customHeight="1">
      <c r="A115" s="100" t="s">
        <v>63</v>
      </c>
      <c r="B115" s="101">
        <f ca="1">Beírás!A144</f>
        <v>0</v>
      </c>
      <c r="C115" s="99">
        <f ca="1">Beírás!B144</f>
        <v>0</v>
      </c>
      <c r="D115" s="99">
        <f ca="1">Beírás!$A$132</f>
        <v>0</v>
      </c>
      <c r="E115" s="102">
        <f ca="1">Beírás!F144</f>
        <v>0</v>
      </c>
    </row>
    <row r="116" spans="1:5" ht="6.95" customHeight="1">
      <c r="A116" s="100"/>
      <c r="B116" s="101"/>
      <c r="C116" s="99"/>
      <c r="D116" s="99"/>
      <c r="E116" s="102"/>
    </row>
    <row r="117" spans="1:5" ht="6.95" customHeight="1">
      <c r="A117" s="100" t="s">
        <v>64</v>
      </c>
      <c r="B117" s="101">
        <f ca="1">Beírás!A150</f>
        <v>0</v>
      </c>
      <c r="C117" s="99">
        <f ca="1">Beírás!B150</f>
        <v>0</v>
      </c>
      <c r="D117" s="99">
        <f ca="1">Beírás!$A$148</f>
        <v>0</v>
      </c>
      <c r="E117" s="102">
        <f ca="1">Beírás!F150</f>
        <v>0</v>
      </c>
    </row>
    <row r="118" spans="1:5" ht="6.95" customHeight="1">
      <c r="A118" s="100"/>
      <c r="B118" s="101"/>
      <c r="C118" s="99"/>
      <c r="D118" s="99"/>
      <c r="E118" s="102"/>
    </row>
    <row r="119" spans="1:5" ht="6.95" customHeight="1">
      <c r="A119" s="100" t="s">
        <v>65</v>
      </c>
      <c r="B119" s="101">
        <f ca="1">Beírás!A152</f>
        <v>0</v>
      </c>
      <c r="C119" s="99">
        <f ca="1">Beírás!B152</f>
        <v>0</v>
      </c>
      <c r="D119" s="99">
        <f ca="1">Beírás!$A$148</f>
        <v>0</v>
      </c>
      <c r="E119" s="102">
        <f ca="1">Beírás!F152</f>
        <v>0</v>
      </c>
    </row>
    <row r="120" spans="1:5" ht="6.95" customHeight="1">
      <c r="A120" s="100"/>
      <c r="B120" s="101"/>
      <c r="C120" s="99"/>
      <c r="D120" s="99"/>
      <c r="E120" s="102"/>
    </row>
    <row r="121" spans="1:5" ht="6.95" customHeight="1">
      <c r="A121" s="100" t="s">
        <v>66</v>
      </c>
      <c r="B121" s="101">
        <f ca="1">Beírás!A154</f>
        <v>0</v>
      </c>
      <c r="C121" s="99">
        <f ca="1">Beírás!B154</f>
        <v>0</v>
      </c>
      <c r="D121" s="99">
        <f ca="1">Beírás!$A$148</f>
        <v>0</v>
      </c>
      <c r="E121" s="102">
        <f ca="1">Beírás!F154</f>
        <v>0</v>
      </c>
    </row>
    <row r="122" spans="1:5" ht="6.95" customHeight="1">
      <c r="A122" s="100"/>
      <c r="B122" s="101"/>
      <c r="C122" s="99"/>
      <c r="D122" s="99"/>
      <c r="E122" s="102"/>
    </row>
    <row r="123" spans="1:5" ht="6.95" customHeight="1">
      <c r="A123" s="100" t="s">
        <v>67</v>
      </c>
      <c r="B123" s="101">
        <f ca="1">Beírás!A156</f>
        <v>0</v>
      </c>
      <c r="C123" s="99">
        <f ca="1">Beírás!B156</f>
        <v>0</v>
      </c>
      <c r="D123" s="99">
        <f ca="1">Beírás!$A$148</f>
        <v>0</v>
      </c>
      <c r="E123" s="102">
        <f ca="1">Beírás!F156</f>
        <v>0</v>
      </c>
    </row>
    <row r="124" spans="1:5" ht="6.95" customHeight="1">
      <c r="A124" s="100"/>
      <c r="B124" s="101"/>
      <c r="C124" s="99"/>
      <c r="D124" s="99"/>
      <c r="E124" s="102"/>
    </row>
    <row r="125" spans="1:5" ht="6.95" customHeight="1">
      <c r="A125" s="100" t="s">
        <v>68</v>
      </c>
      <c r="B125" s="101">
        <f ca="1">Beírás!A158</f>
        <v>0</v>
      </c>
      <c r="C125" s="99">
        <f ca="1">Beírás!B158</f>
        <v>0</v>
      </c>
      <c r="D125" s="99">
        <f ca="1">Beírás!$A$148</f>
        <v>0</v>
      </c>
      <c r="E125" s="102">
        <f ca="1">Beírás!F158</f>
        <v>0</v>
      </c>
    </row>
    <row r="126" spans="1:5" ht="6.95" customHeight="1">
      <c r="A126" s="100"/>
      <c r="B126" s="101"/>
      <c r="C126" s="99"/>
      <c r="D126" s="99"/>
      <c r="E126" s="102"/>
    </row>
    <row r="127" spans="1:5" ht="6.95" customHeight="1">
      <c r="A127" s="100" t="s">
        <v>69</v>
      </c>
      <c r="B127" s="101">
        <f ca="1">Beírás!A160</f>
        <v>0</v>
      </c>
      <c r="C127" s="99">
        <f ca="1">Beírás!B160</f>
        <v>0</v>
      </c>
      <c r="D127" s="99">
        <f ca="1">Beírás!$A$148</f>
        <v>0</v>
      </c>
      <c r="E127" s="102">
        <f ca="1">Beírás!F160</f>
        <v>0</v>
      </c>
    </row>
    <row r="128" spans="1:5" ht="6.95" customHeight="1">
      <c r="A128" s="100"/>
      <c r="B128" s="101"/>
      <c r="C128" s="99"/>
      <c r="D128" s="99"/>
      <c r="E128" s="102"/>
    </row>
    <row r="129" spans="1:5" ht="6.95" customHeight="1">
      <c r="A129" s="100" t="s">
        <v>70</v>
      </c>
      <c r="B129" s="101">
        <f ca="1">Beírás!A166</f>
        <v>0</v>
      </c>
      <c r="C129" s="99">
        <f ca="1">Beírás!B166</f>
        <v>0</v>
      </c>
      <c r="D129" s="99">
        <f ca="1">Beírás!$A$164</f>
        <v>0</v>
      </c>
      <c r="E129" s="102">
        <f ca="1">Beírás!F166</f>
        <v>0</v>
      </c>
    </row>
    <row r="130" spans="1:5" ht="6.95" customHeight="1">
      <c r="A130" s="100"/>
      <c r="B130" s="101"/>
      <c r="C130" s="99"/>
      <c r="D130" s="99"/>
      <c r="E130" s="102"/>
    </row>
    <row r="131" spans="1:5" ht="6.95" customHeight="1">
      <c r="A131" s="100" t="s">
        <v>71</v>
      </c>
      <c r="B131" s="101">
        <f ca="1">Beírás!A168</f>
        <v>0</v>
      </c>
      <c r="C131" s="99">
        <f ca="1">Beírás!B168</f>
        <v>0</v>
      </c>
      <c r="D131" s="99">
        <f ca="1">Beírás!$A$164</f>
        <v>0</v>
      </c>
      <c r="E131" s="102">
        <f ca="1">Beírás!F168</f>
        <v>0</v>
      </c>
    </row>
    <row r="132" spans="1:5" ht="6.95" customHeight="1">
      <c r="A132" s="100"/>
      <c r="B132" s="101"/>
      <c r="C132" s="99"/>
      <c r="D132" s="99"/>
      <c r="E132" s="102"/>
    </row>
    <row r="133" spans="1:5" ht="6.95" customHeight="1">
      <c r="A133" s="100" t="s">
        <v>72</v>
      </c>
      <c r="B133" s="101">
        <f ca="1">Beírás!A170</f>
        <v>0</v>
      </c>
      <c r="C133" s="99">
        <f ca="1">Beírás!B170</f>
        <v>0</v>
      </c>
      <c r="D133" s="99">
        <f ca="1">Beírás!$A$164</f>
        <v>0</v>
      </c>
      <c r="E133" s="102">
        <f ca="1">Beírás!F170</f>
        <v>0</v>
      </c>
    </row>
    <row r="134" spans="1:5" ht="6.95" customHeight="1">
      <c r="A134" s="100"/>
      <c r="B134" s="101"/>
      <c r="C134" s="99"/>
      <c r="D134" s="99"/>
      <c r="E134" s="102"/>
    </row>
    <row r="135" spans="1:5" ht="6.95" customHeight="1">
      <c r="A135" s="100" t="s">
        <v>73</v>
      </c>
      <c r="B135" s="101">
        <f ca="1">Beírás!A172</f>
        <v>0</v>
      </c>
      <c r="C135" s="99">
        <f ca="1">Beírás!B172</f>
        <v>0</v>
      </c>
      <c r="D135" s="99">
        <f ca="1">Beírás!$A$164</f>
        <v>0</v>
      </c>
      <c r="E135" s="102">
        <f ca="1">Beírás!F172</f>
        <v>0</v>
      </c>
    </row>
    <row r="136" spans="1:5" ht="6.95" customHeight="1">
      <c r="A136" s="100"/>
      <c r="B136" s="101"/>
      <c r="C136" s="99"/>
      <c r="D136" s="99"/>
      <c r="E136" s="102"/>
    </row>
    <row r="137" spans="1:5" ht="6.95" customHeight="1">
      <c r="A137" s="100" t="s">
        <v>74</v>
      </c>
      <c r="B137" s="101">
        <f ca="1">Beírás!A174</f>
        <v>0</v>
      </c>
      <c r="C137" s="99">
        <f ca="1">Beírás!B174</f>
        <v>0</v>
      </c>
      <c r="D137" s="99">
        <f ca="1">Beírás!$A$164</f>
        <v>0</v>
      </c>
      <c r="E137" s="102">
        <f ca="1">Beírás!F174</f>
        <v>0</v>
      </c>
    </row>
    <row r="138" spans="1:5" ht="6.95" customHeight="1">
      <c r="A138" s="100"/>
      <c r="B138" s="101"/>
      <c r="C138" s="99"/>
      <c r="D138" s="99"/>
      <c r="E138" s="102"/>
    </row>
    <row r="139" spans="1:5" ht="6.95" customHeight="1">
      <c r="A139" s="100" t="s">
        <v>75</v>
      </c>
      <c r="B139" s="101">
        <f ca="1">Beírás!A176</f>
        <v>0</v>
      </c>
      <c r="C139" s="99">
        <f ca="1">Beírás!B176</f>
        <v>0</v>
      </c>
      <c r="D139" s="99">
        <f ca="1">Beírás!$A$164</f>
        <v>0</v>
      </c>
      <c r="E139" s="102">
        <f ca="1">Beírás!$F$176</f>
        <v>0</v>
      </c>
    </row>
    <row r="140" spans="1:5" ht="6.95" customHeight="1">
      <c r="A140" s="100"/>
      <c r="B140" s="101"/>
      <c r="C140" s="99"/>
      <c r="D140" s="99"/>
      <c r="E140" s="102"/>
    </row>
    <row r="141" spans="1:5" ht="6.95" customHeight="1">
      <c r="A141" s="100" t="s">
        <v>76</v>
      </c>
      <c r="B141" s="101">
        <f ca="1">Beírás!A182</f>
        <v>0</v>
      </c>
      <c r="C141" s="99">
        <f ca="1">Beírás!B182</f>
        <v>0</v>
      </c>
      <c r="D141" s="99">
        <f ca="1">Beírás!$A$180</f>
        <v>0</v>
      </c>
      <c r="E141" s="102">
        <f ca="1">Beírás!F182</f>
        <v>0</v>
      </c>
    </row>
    <row r="142" spans="1:5" ht="6.95" customHeight="1">
      <c r="A142" s="100"/>
      <c r="B142" s="101"/>
      <c r="C142" s="99"/>
      <c r="D142" s="99"/>
      <c r="E142" s="102"/>
    </row>
    <row r="143" spans="1:5" ht="6.75" customHeight="1">
      <c r="A143" s="100" t="s">
        <v>77</v>
      </c>
      <c r="B143" s="101">
        <f ca="1">Beírás!A184</f>
        <v>0</v>
      </c>
      <c r="C143" s="99">
        <f ca="1">Beírás!B184</f>
        <v>0</v>
      </c>
      <c r="D143" s="99">
        <f ca="1">Beírás!$A$180</f>
        <v>0</v>
      </c>
      <c r="E143" s="102">
        <f ca="1">Beírás!F184</f>
        <v>0</v>
      </c>
    </row>
    <row r="144" spans="1:5" ht="6.75" customHeight="1">
      <c r="A144" s="100"/>
      <c r="B144" s="101"/>
      <c r="C144" s="99"/>
      <c r="D144" s="99"/>
      <c r="E144" s="102"/>
    </row>
    <row r="145" spans="1:5" ht="6.75" customHeight="1">
      <c r="A145" s="100" t="s">
        <v>78</v>
      </c>
      <c r="B145" s="101">
        <f ca="1">Beírás!A186</f>
        <v>0</v>
      </c>
      <c r="C145" s="99">
        <f ca="1">Beírás!B186</f>
        <v>0</v>
      </c>
      <c r="D145" s="99">
        <f ca="1">Beírás!$A$180</f>
        <v>0</v>
      </c>
      <c r="E145" s="102">
        <f ca="1">Beírás!F186</f>
        <v>0</v>
      </c>
    </row>
    <row r="146" spans="1:5" ht="6.75" customHeight="1">
      <c r="A146" s="100"/>
      <c r="B146" s="101"/>
      <c r="C146" s="99"/>
      <c r="D146" s="99"/>
      <c r="E146" s="102"/>
    </row>
    <row r="147" spans="1:5" ht="6.75" customHeight="1">
      <c r="A147" s="100" t="s">
        <v>79</v>
      </c>
      <c r="B147" s="101">
        <f ca="1">Beírás!A188</f>
        <v>0</v>
      </c>
      <c r="C147" s="99">
        <f ca="1">Beírás!B188</f>
        <v>0</v>
      </c>
      <c r="D147" s="99">
        <f ca="1">Beírás!$A$180</f>
        <v>0</v>
      </c>
      <c r="E147" s="102">
        <f ca="1">Beírás!F188</f>
        <v>0</v>
      </c>
    </row>
    <row r="148" spans="1:5" ht="6.75" customHeight="1">
      <c r="A148" s="100"/>
      <c r="B148" s="101"/>
      <c r="C148" s="99"/>
      <c r="D148" s="99"/>
      <c r="E148" s="102"/>
    </row>
    <row r="149" spans="1:5" ht="6.75" customHeight="1">
      <c r="A149" s="100" t="s">
        <v>80</v>
      </c>
      <c r="B149" s="101">
        <f ca="1">Beírás!A190</f>
        <v>0</v>
      </c>
      <c r="C149" s="99">
        <f ca="1">Beírás!B190</f>
        <v>0</v>
      </c>
      <c r="D149" s="99">
        <f ca="1">Beírás!$A$180</f>
        <v>0</v>
      </c>
      <c r="E149" s="102">
        <f ca="1">Beírás!F190</f>
        <v>0</v>
      </c>
    </row>
    <row r="150" spans="1:5" ht="6.75" customHeight="1">
      <c r="A150" s="100"/>
      <c r="B150" s="101"/>
      <c r="C150" s="99"/>
      <c r="D150" s="99"/>
      <c r="E150" s="102"/>
    </row>
    <row r="151" spans="1:5" ht="6.75" customHeight="1">
      <c r="A151" s="100" t="s">
        <v>81</v>
      </c>
      <c r="B151" s="101">
        <f ca="1">Beírás!A192</f>
        <v>0</v>
      </c>
      <c r="C151" s="99">
        <f ca="1">Beírás!B192</f>
        <v>0</v>
      </c>
      <c r="D151" s="99">
        <f ca="1">Beírás!$A$180</f>
        <v>0</v>
      </c>
      <c r="E151" s="102">
        <f ca="1">Beírás!F192</f>
        <v>0</v>
      </c>
    </row>
    <row r="152" spans="1:5" ht="6.75" customHeight="1">
      <c r="A152" s="100"/>
      <c r="B152" s="101"/>
      <c r="C152" s="99"/>
      <c r="D152" s="99"/>
      <c r="E152" s="102"/>
    </row>
    <row r="153" spans="1:5" ht="6.75" customHeight="1">
      <c r="A153" s="100" t="s">
        <v>94</v>
      </c>
      <c r="B153" s="101">
        <f ca="1">Beírás!A198</f>
        <v>0</v>
      </c>
      <c r="C153" s="99">
        <f ca="1">Beírás!B198</f>
        <v>0</v>
      </c>
      <c r="D153" s="99">
        <f ca="1">Beírás!$A$196</f>
        <v>0</v>
      </c>
      <c r="E153" s="102">
        <f ca="1">Beírás!F198</f>
        <v>0</v>
      </c>
    </row>
    <row r="154" spans="1:5" ht="6.75" customHeight="1">
      <c r="A154" s="100"/>
      <c r="B154" s="101"/>
      <c r="C154" s="99"/>
      <c r="D154" s="99"/>
      <c r="E154" s="102"/>
    </row>
    <row r="155" spans="1:5" ht="6.75" customHeight="1">
      <c r="A155" s="100" t="s">
        <v>95</v>
      </c>
      <c r="B155" s="101">
        <f ca="1">Beírás!A200</f>
        <v>0</v>
      </c>
      <c r="C155" s="99">
        <f ca="1">Beírás!B200</f>
        <v>0</v>
      </c>
      <c r="D155" s="99">
        <f ca="1">Beírás!$A$196</f>
        <v>0</v>
      </c>
      <c r="E155" s="102">
        <f ca="1">Beírás!F200</f>
        <v>0</v>
      </c>
    </row>
    <row r="156" spans="1:5" ht="6.75" customHeight="1">
      <c r="A156" s="100"/>
      <c r="B156" s="101"/>
      <c r="C156" s="99"/>
      <c r="D156" s="99"/>
      <c r="E156" s="102"/>
    </row>
    <row r="157" spans="1:5" ht="6.75" customHeight="1">
      <c r="A157" s="100" t="s">
        <v>96</v>
      </c>
      <c r="B157" s="101">
        <f ca="1">Beírás!A202</f>
        <v>0</v>
      </c>
      <c r="C157" s="99">
        <f ca="1">Beírás!B202</f>
        <v>0</v>
      </c>
      <c r="D157" s="99">
        <f ca="1">Beírás!$A$196</f>
        <v>0</v>
      </c>
      <c r="E157" s="102">
        <f ca="1">Beírás!F202</f>
        <v>0</v>
      </c>
    </row>
    <row r="158" spans="1:5" ht="6.75" customHeight="1">
      <c r="A158" s="100"/>
      <c r="B158" s="101"/>
      <c r="C158" s="99"/>
      <c r="D158" s="99"/>
      <c r="E158" s="102"/>
    </row>
    <row r="159" spans="1:5" ht="6.75" customHeight="1">
      <c r="A159" s="100" t="s">
        <v>97</v>
      </c>
      <c r="B159" s="101">
        <f ca="1">Beírás!A204</f>
        <v>0</v>
      </c>
      <c r="C159" s="99">
        <f ca="1">Beírás!B204</f>
        <v>0</v>
      </c>
      <c r="D159" s="99">
        <f ca="1">Beírás!$A$196</f>
        <v>0</v>
      </c>
      <c r="E159" s="102">
        <f ca="1">Beírás!F204</f>
        <v>0</v>
      </c>
    </row>
    <row r="160" spans="1:5" ht="6.75" customHeight="1">
      <c r="A160" s="100"/>
      <c r="B160" s="101"/>
      <c r="C160" s="99"/>
      <c r="D160" s="99"/>
      <c r="E160" s="102"/>
    </row>
    <row r="161" spans="1:5" ht="6.75" customHeight="1">
      <c r="A161" s="100" t="s">
        <v>98</v>
      </c>
      <c r="B161" s="101">
        <f ca="1">Beírás!A206</f>
        <v>0</v>
      </c>
      <c r="C161" s="99">
        <f ca="1">Beírás!B206</f>
        <v>0</v>
      </c>
      <c r="D161" s="99">
        <f ca="1">Beírás!$A$196</f>
        <v>0</v>
      </c>
      <c r="E161" s="102">
        <f ca="1">Beírás!F206</f>
        <v>0</v>
      </c>
    </row>
    <row r="162" spans="1:5" ht="6.75" customHeight="1">
      <c r="A162" s="100"/>
      <c r="B162" s="101"/>
      <c r="C162" s="99"/>
      <c r="D162" s="99"/>
      <c r="E162" s="102"/>
    </row>
    <row r="163" spans="1:5" ht="6.75" customHeight="1">
      <c r="A163" s="100" t="s">
        <v>99</v>
      </c>
      <c r="B163" s="101">
        <f ca="1">Beírás!A208</f>
        <v>0</v>
      </c>
      <c r="C163" s="99">
        <f ca="1">Beírás!B208</f>
        <v>0</v>
      </c>
      <c r="D163" s="99">
        <f ca="1">Beírás!$A$196</f>
        <v>0</v>
      </c>
      <c r="E163" s="102">
        <f ca="1">Beírás!F208</f>
        <v>0</v>
      </c>
    </row>
    <row r="164" spans="1:5" ht="6.75" customHeight="1">
      <c r="A164" s="100"/>
      <c r="B164" s="101"/>
      <c r="C164" s="99"/>
      <c r="D164" s="99"/>
      <c r="E164" s="102"/>
    </row>
    <row r="165" spans="1:5" ht="6.75" customHeight="1">
      <c r="A165" s="100" t="s">
        <v>100</v>
      </c>
      <c r="B165" s="101">
        <f ca="1">Beírás!A214</f>
        <v>0</v>
      </c>
      <c r="C165" s="99">
        <f ca="1">Beírás!B214</f>
        <v>0</v>
      </c>
      <c r="D165" s="99">
        <f ca="1">Beírás!$A$212</f>
        <v>0</v>
      </c>
      <c r="E165" s="102">
        <f ca="1">Beírás!F214</f>
        <v>0</v>
      </c>
    </row>
    <row r="166" spans="1:5" ht="6.75" customHeight="1">
      <c r="A166" s="100"/>
      <c r="B166" s="101"/>
      <c r="C166" s="99"/>
      <c r="D166" s="99"/>
      <c r="E166" s="102"/>
    </row>
    <row r="167" spans="1:5" ht="6.75" customHeight="1">
      <c r="A167" s="100" t="s">
        <v>101</v>
      </c>
      <c r="B167" s="101">
        <f ca="1">Beírás!A216</f>
        <v>0</v>
      </c>
      <c r="C167" s="99">
        <f ca="1">Beírás!B216</f>
        <v>0</v>
      </c>
      <c r="D167" s="99">
        <f ca="1">Beírás!$A$212</f>
        <v>0</v>
      </c>
      <c r="E167" s="102">
        <f ca="1">Beírás!F216</f>
        <v>0</v>
      </c>
    </row>
    <row r="168" spans="1:5" ht="6.75" customHeight="1">
      <c r="A168" s="100"/>
      <c r="B168" s="101"/>
      <c r="C168" s="99"/>
      <c r="D168" s="99"/>
      <c r="E168" s="102"/>
    </row>
    <row r="169" spans="1:5" ht="6.75" customHeight="1">
      <c r="A169" s="100" t="s">
        <v>102</v>
      </c>
      <c r="B169" s="101">
        <f ca="1">Beírás!A218</f>
        <v>0</v>
      </c>
      <c r="C169" s="99">
        <f ca="1">Beírás!B218</f>
        <v>0</v>
      </c>
      <c r="D169" s="99">
        <f ca="1">Beírás!$A$212</f>
        <v>0</v>
      </c>
      <c r="E169" s="102">
        <f ca="1">Beírás!F218</f>
        <v>0</v>
      </c>
    </row>
    <row r="170" spans="1:5" ht="6.75" customHeight="1">
      <c r="A170" s="100"/>
      <c r="B170" s="101"/>
      <c r="C170" s="99"/>
      <c r="D170" s="99"/>
      <c r="E170" s="102"/>
    </row>
    <row r="171" spans="1:5" ht="6.75" customHeight="1">
      <c r="A171" s="100" t="s">
        <v>103</v>
      </c>
      <c r="B171" s="101">
        <f ca="1">Beírás!A220</f>
        <v>0</v>
      </c>
      <c r="C171" s="99">
        <f ca="1">Beírás!B220</f>
        <v>0</v>
      </c>
      <c r="D171" s="99">
        <f ca="1">Beírás!$A$212</f>
        <v>0</v>
      </c>
      <c r="E171" s="102">
        <f ca="1">Beírás!F220</f>
        <v>0</v>
      </c>
    </row>
    <row r="172" spans="1:5" ht="6.75" customHeight="1">
      <c r="A172" s="100"/>
      <c r="B172" s="101"/>
      <c r="C172" s="99"/>
      <c r="D172" s="99"/>
      <c r="E172" s="102"/>
    </row>
    <row r="173" spans="1:5" ht="6.75" customHeight="1">
      <c r="A173" s="100" t="s">
        <v>104</v>
      </c>
      <c r="B173" s="101">
        <f ca="1">Beírás!A222</f>
        <v>0</v>
      </c>
      <c r="C173" s="99">
        <f ca="1">Beírás!B222</f>
        <v>0</v>
      </c>
      <c r="D173" s="99">
        <f ca="1">Beírás!$A$212</f>
        <v>0</v>
      </c>
      <c r="E173" s="102">
        <f ca="1">Beírás!F222</f>
        <v>0</v>
      </c>
    </row>
    <row r="174" spans="1:5" ht="6.75" customHeight="1">
      <c r="A174" s="100"/>
      <c r="B174" s="101"/>
      <c r="C174" s="99"/>
      <c r="D174" s="99"/>
      <c r="E174" s="102"/>
    </row>
    <row r="175" spans="1:5" ht="6.75" customHeight="1">
      <c r="A175" s="100" t="s">
        <v>105</v>
      </c>
      <c r="B175" s="101">
        <f ca="1">Beírás!A224</f>
        <v>0</v>
      </c>
      <c r="C175" s="99">
        <f ca="1">Beírás!B224</f>
        <v>0</v>
      </c>
      <c r="D175" s="99">
        <f ca="1">Beírás!$A$212</f>
        <v>0</v>
      </c>
      <c r="E175" s="102">
        <f ca="1">Beírás!F224</f>
        <v>0</v>
      </c>
    </row>
    <row r="176" spans="1:5" ht="6.75" customHeight="1">
      <c r="A176" s="100"/>
      <c r="B176" s="101"/>
      <c r="C176" s="99"/>
      <c r="D176" s="99"/>
      <c r="E176" s="102"/>
    </row>
    <row r="177" spans="1:5" ht="6.75" customHeight="1">
      <c r="A177" s="100" t="s">
        <v>106</v>
      </c>
      <c r="B177" s="101">
        <f ca="1">Beírás!A230</f>
        <v>0</v>
      </c>
      <c r="C177" s="99">
        <f ca="1">Beírás!B230</f>
        <v>0</v>
      </c>
      <c r="D177" s="99">
        <f ca="1">Beírás!$A$228</f>
        <v>0</v>
      </c>
      <c r="E177" s="102">
        <f ca="1">Beírás!F230</f>
        <v>0</v>
      </c>
    </row>
    <row r="178" spans="1:5" ht="6.75" customHeight="1">
      <c r="A178" s="100"/>
      <c r="B178" s="101"/>
      <c r="C178" s="99"/>
      <c r="D178" s="99"/>
      <c r="E178" s="102"/>
    </row>
    <row r="179" spans="1:5" ht="6.75" customHeight="1">
      <c r="A179" s="100" t="s">
        <v>107</v>
      </c>
      <c r="B179" s="101">
        <f ca="1">Beírás!A232</f>
        <v>0</v>
      </c>
      <c r="C179" s="99">
        <f ca="1">Beírás!B232</f>
        <v>0</v>
      </c>
      <c r="D179" s="99">
        <f ca="1">Beírás!$A$228</f>
        <v>0</v>
      </c>
      <c r="E179" s="102">
        <f ca="1">Beírás!F232</f>
        <v>0</v>
      </c>
    </row>
    <row r="180" spans="1:5" ht="6.75" customHeight="1">
      <c r="A180" s="100"/>
      <c r="B180" s="101"/>
      <c r="C180" s="99"/>
      <c r="D180" s="99"/>
      <c r="E180" s="102"/>
    </row>
    <row r="181" spans="1:5" ht="6.75" customHeight="1">
      <c r="A181" s="100" t="s">
        <v>108</v>
      </c>
      <c r="B181" s="101">
        <f ca="1">Beírás!A234</f>
        <v>0</v>
      </c>
      <c r="C181" s="99">
        <f ca="1">Beírás!B234</f>
        <v>0</v>
      </c>
      <c r="D181" s="99">
        <f ca="1">Beírás!$A$228</f>
        <v>0</v>
      </c>
      <c r="E181" s="102">
        <f ca="1">Beírás!F234</f>
        <v>0</v>
      </c>
    </row>
    <row r="182" spans="1:5" ht="6.75" customHeight="1">
      <c r="A182" s="100"/>
      <c r="B182" s="101"/>
      <c r="C182" s="99"/>
      <c r="D182" s="99"/>
      <c r="E182" s="102"/>
    </row>
    <row r="183" spans="1:5" ht="6.75" customHeight="1">
      <c r="A183" s="100" t="s">
        <v>109</v>
      </c>
      <c r="B183" s="101">
        <f ca="1">Beírás!A236</f>
        <v>0</v>
      </c>
      <c r="C183" s="99">
        <f ca="1">Beírás!B236</f>
        <v>0</v>
      </c>
      <c r="D183" s="99">
        <f ca="1">Beírás!$A$228</f>
        <v>0</v>
      </c>
      <c r="E183" s="102">
        <f ca="1">Beírás!F236</f>
        <v>0</v>
      </c>
    </row>
    <row r="184" spans="1:5" ht="6.75" customHeight="1">
      <c r="A184" s="100"/>
      <c r="B184" s="101"/>
      <c r="C184" s="99"/>
      <c r="D184" s="99"/>
      <c r="E184" s="102"/>
    </row>
    <row r="185" spans="1:5" ht="6.75" customHeight="1">
      <c r="A185" s="100" t="s">
        <v>110</v>
      </c>
      <c r="B185" s="101">
        <f ca="1">Beírás!A238</f>
        <v>0</v>
      </c>
      <c r="C185" s="99">
        <f ca="1">Beírás!B238</f>
        <v>0</v>
      </c>
      <c r="D185" s="99">
        <f ca="1">Beírás!$A$228</f>
        <v>0</v>
      </c>
      <c r="E185" s="102">
        <f ca="1">Beírás!F238</f>
        <v>0</v>
      </c>
    </row>
    <row r="186" spans="1:5" ht="6.75" customHeight="1">
      <c r="A186" s="100"/>
      <c r="B186" s="101"/>
      <c r="C186" s="99"/>
      <c r="D186" s="99"/>
      <c r="E186" s="102"/>
    </row>
    <row r="187" spans="1:5" ht="6.75" customHeight="1">
      <c r="A187" s="100" t="s">
        <v>111</v>
      </c>
      <c r="B187" s="101">
        <f ca="1">Beírás!A240</f>
        <v>0</v>
      </c>
      <c r="C187" s="99">
        <f ca="1">Beírás!B240</f>
        <v>0</v>
      </c>
      <c r="D187" s="99">
        <f ca="1">Beírás!$A$228</f>
        <v>0</v>
      </c>
      <c r="E187" s="102">
        <f ca="1">Beírás!F240</f>
        <v>0</v>
      </c>
    </row>
    <row r="188" spans="1:5" ht="6.75" customHeight="1">
      <c r="A188" s="100"/>
      <c r="B188" s="101"/>
      <c r="C188" s="99"/>
      <c r="D188" s="99"/>
      <c r="E188" s="102"/>
    </row>
    <row r="189" spans="1:5" ht="6.75" customHeight="1">
      <c r="A189" s="100" t="s">
        <v>112</v>
      </c>
      <c r="B189" s="101">
        <f ca="1">Beírás!A246</f>
        <v>0</v>
      </c>
      <c r="C189" s="99">
        <f ca="1">Beírás!B246</f>
        <v>0</v>
      </c>
      <c r="D189" s="99">
        <f ca="1">Beírás!$A$244</f>
        <v>0</v>
      </c>
      <c r="E189" s="102">
        <f ca="1">Beírás!F246</f>
        <v>0</v>
      </c>
    </row>
    <row r="190" spans="1:5" ht="6.75" customHeight="1">
      <c r="A190" s="100"/>
      <c r="B190" s="101"/>
      <c r="C190" s="99"/>
      <c r="D190" s="99"/>
      <c r="E190" s="102"/>
    </row>
    <row r="191" spans="1:5" ht="6.75" customHeight="1">
      <c r="A191" s="100" t="s">
        <v>113</v>
      </c>
      <c r="B191" s="101">
        <f ca="1">Beírás!A248</f>
        <v>0</v>
      </c>
      <c r="C191" s="99">
        <f ca="1">Beírás!B248</f>
        <v>0</v>
      </c>
      <c r="D191" s="99">
        <f ca="1">Beírás!$A$244</f>
        <v>0</v>
      </c>
      <c r="E191" s="102">
        <f ca="1">Beírás!F248</f>
        <v>0</v>
      </c>
    </row>
    <row r="192" spans="1:5" ht="6.75" customHeight="1">
      <c r="A192" s="100"/>
      <c r="B192" s="101"/>
      <c r="C192" s="99"/>
      <c r="D192" s="99"/>
      <c r="E192" s="102"/>
    </row>
    <row r="193" spans="1:5" ht="6.75" customHeight="1">
      <c r="A193" s="100" t="s">
        <v>114</v>
      </c>
      <c r="B193" s="101">
        <f ca="1">Beírás!A250</f>
        <v>0</v>
      </c>
      <c r="C193" s="99">
        <f ca="1">Beírás!B250</f>
        <v>0</v>
      </c>
      <c r="D193" s="99">
        <f ca="1">Beírás!$A$244</f>
        <v>0</v>
      </c>
      <c r="E193" s="102">
        <f ca="1">Beírás!F250</f>
        <v>0</v>
      </c>
    </row>
    <row r="194" spans="1:5" ht="6.75" customHeight="1">
      <c r="A194" s="100"/>
      <c r="B194" s="101"/>
      <c r="C194" s="99"/>
      <c r="D194" s="99"/>
      <c r="E194" s="102"/>
    </row>
    <row r="195" spans="1:5" ht="6.75" customHeight="1">
      <c r="A195" s="100" t="s">
        <v>115</v>
      </c>
      <c r="B195" s="101">
        <f ca="1">Beírás!A252</f>
        <v>0</v>
      </c>
      <c r="C195" s="99">
        <f ca="1">Beírás!B252</f>
        <v>0</v>
      </c>
      <c r="D195" s="99">
        <f ca="1">Beírás!$A$244</f>
        <v>0</v>
      </c>
      <c r="E195" s="102">
        <f ca="1">Beírás!F252</f>
        <v>0</v>
      </c>
    </row>
    <row r="196" spans="1:5" ht="6.75" customHeight="1">
      <c r="A196" s="100"/>
      <c r="B196" s="101"/>
      <c r="C196" s="99"/>
      <c r="D196" s="99"/>
      <c r="E196" s="102"/>
    </row>
    <row r="197" spans="1:5" ht="6.75" customHeight="1">
      <c r="A197" s="100" t="s">
        <v>116</v>
      </c>
      <c r="B197" s="101">
        <f ca="1">Beírás!A254</f>
        <v>0</v>
      </c>
      <c r="C197" s="99">
        <f ca="1">Beírás!B254</f>
        <v>0</v>
      </c>
      <c r="D197" s="99">
        <f ca="1">Beírás!$A$244</f>
        <v>0</v>
      </c>
      <c r="E197" s="102">
        <f ca="1">Beírás!F254</f>
        <v>0</v>
      </c>
    </row>
    <row r="198" spans="1:5" ht="6.75" customHeight="1">
      <c r="A198" s="100"/>
      <c r="B198" s="101"/>
      <c r="C198" s="99"/>
      <c r="D198" s="99"/>
      <c r="E198" s="102"/>
    </row>
    <row r="199" spans="1:5" ht="6.75" customHeight="1">
      <c r="A199" s="100" t="s">
        <v>117</v>
      </c>
      <c r="B199" s="101">
        <f ca="1">Beírás!A256</f>
        <v>0</v>
      </c>
      <c r="C199" s="99">
        <f ca="1">Beírás!B256</f>
        <v>0</v>
      </c>
      <c r="D199" s="99">
        <f ca="1">Beírás!$A$244</f>
        <v>0</v>
      </c>
      <c r="E199" s="102">
        <f ca="1">Beírás!F256</f>
        <v>0</v>
      </c>
    </row>
    <row r="200" spans="1:5" ht="6.75" customHeight="1">
      <c r="A200" s="100"/>
      <c r="B200" s="101"/>
      <c r="C200" s="99"/>
      <c r="D200" s="99"/>
      <c r="E200" s="102"/>
    </row>
    <row r="201" spans="1:5" ht="6.75" customHeight="1"/>
    <row r="202" spans="1:5" ht="6.75" customHeight="1"/>
    <row r="203" spans="1:5" ht="6.75" customHeight="1"/>
    <row r="204" spans="1:5" ht="6.75" customHeight="1"/>
    <row r="205" spans="1:5" ht="6.75" customHeight="1"/>
    <row r="206" spans="1:5" ht="6.75" customHeight="1"/>
    <row r="207" spans="1:5" ht="6.75" customHeight="1"/>
    <row r="208" spans="1:5" ht="6.75" customHeight="1"/>
    <row r="209" ht="6.75" customHeight="1"/>
    <row r="210" ht="6.75" customHeight="1"/>
    <row r="211" ht="6.75" customHeight="1"/>
    <row r="212" ht="9" customHeight="1"/>
    <row r="213" ht="9" customHeight="1"/>
    <row r="214" ht="9" customHeight="1"/>
    <row r="215" ht="9" customHeight="1"/>
  </sheetData>
  <mergeCells count="496">
    <mergeCell ref="A1:E1"/>
    <mergeCell ref="E197:E198"/>
    <mergeCell ref="A199:A200"/>
    <mergeCell ref="B199:B200"/>
    <mergeCell ref="C199:C200"/>
    <mergeCell ref="D199:D200"/>
    <mergeCell ref="E199:E200"/>
    <mergeCell ref="A197:A198"/>
    <mergeCell ref="B197:B198"/>
    <mergeCell ref="C197:C198"/>
    <mergeCell ref="D197:D198"/>
    <mergeCell ref="E193:E194"/>
    <mergeCell ref="A195:A196"/>
    <mergeCell ref="B195:B196"/>
    <mergeCell ref="C195:C196"/>
    <mergeCell ref="D195:D196"/>
    <mergeCell ref="E195:E196"/>
    <mergeCell ref="A193:A194"/>
    <mergeCell ref="B193:B194"/>
    <mergeCell ref="C193:C194"/>
    <mergeCell ref="D193:D194"/>
    <mergeCell ref="E189:E190"/>
    <mergeCell ref="A191:A192"/>
    <mergeCell ref="B191:B192"/>
    <mergeCell ref="C191:C192"/>
    <mergeCell ref="D191:D192"/>
    <mergeCell ref="E191:E192"/>
    <mergeCell ref="A189:A190"/>
    <mergeCell ref="B189:B190"/>
    <mergeCell ref="C189:C190"/>
    <mergeCell ref="D189:D190"/>
    <mergeCell ref="E185:E186"/>
    <mergeCell ref="A187:A188"/>
    <mergeCell ref="B187:B188"/>
    <mergeCell ref="C187:C188"/>
    <mergeCell ref="D187:D188"/>
    <mergeCell ref="E187:E188"/>
    <mergeCell ref="A185:A186"/>
    <mergeCell ref="B185:B186"/>
    <mergeCell ref="C185:C186"/>
    <mergeCell ref="D185:D186"/>
    <mergeCell ref="E181:E182"/>
    <mergeCell ref="A183:A184"/>
    <mergeCell ref="B183:B184"/>
    <mergeCell ref="C183:C184"/>
    <mergeCell ref="D183:D184"/>
    <mergeCell ref="E183:E184"/>
    <mergeCell ref="A181:A182"/>
    <mergeCell ref="B181:B182"/>
    <mergeCell ref="C181:C182"/>
    <mergeCell ref="D181:D182"/>
    <mergeCell ref="E177:E178"/>
    <mergeCell ref="A179:A180"/>
    <mergeCell ref="B179:B180"/>
    <mergeCell ref="C179:C180"/>
    <mergeCell ref="D179:D180"/>
    <mergeCell ref="E179:E180"/>
    <mergeCell ref="A177:A178"/>
    <mergeCell ref="B177:B178"/>
    <mergeCell ref="C177:C178"/>
    <mergeCell ref="D177:D178"/>
    <mergeCell ref="E173:E174"/>
    <mergeCell ref="A175:A176"/>
    <mergeCell ref="B175:B176"/>
    <mergeCell ref="C175:C176"/>
    <mergeCell ref="D175:D176"/>
    <mergeCell ref="E175:E176"/>
    <mergeCell ref="A173:A174"/>
    <mergeCell ref="B173:B174"/>
    <mergeCell ref="C173:C174"/>
    <mergeCell ref="D173:D174"/>
    <mergeCell ref="E169:E170"/>
    <mergeCell ref="A171:A172"/>
    <mergeCell ref="B171:B172"/>
    <mergeCell ref="C171:C172"/>
    <mergeCell ref="D171:D172"/>
    <mergeCell ref="E171:E172"/>
    <mergeCell ref="A169:A170"/>
    <mergeCell ref="B169:B170"/>
    <mergeCell ref="C169:C170"/>
    <mergeCell ref="D169:D170"/>
    <mergeCell ref="E165:E166"/>
    <mergeCell ref="A167:A168"/>
    <mergeCell ref="B167:B168"/>
    <mergeCell ref="C167:C168"/>
    <mergeCell ref="D167:D168"/>
    <mergeCell ref="E167:E168"/>
    <mergeCell ref="A165:A166"/>
    <mergeCell ref="B165:B166"/>
    <mergeCell ref="C165:C166"/>
    <mergeCell ref="D165:D166"/>
    <mergeCell ref="E161:E162"/>
    <mergeCell ref="A163:A164"/>
    <mergeCell ref="B163:B164"/>
    <mergeCell ref="C163:C164"/>
    <mergeCell ref="D163:D164"/>
    <mergeCell ref="E163:E164"/>
    <mergeCell ref="A161:A162"/>
    <mergeCell ref="B161:B162"/>
    <mergeCell ref="C161:C162"/>
    <mergeCell ref="D161:D162"/>
    <mergeCell ref="E157:E158"/>
    <mergeCell ref="A159:A160"/>
    <mergeCell ref="B159:B160"/>
    <mergeCell ref="C159:C160"/>
    <mergeCell ref="D159:D160"/>
    <mergeCell ref="E159:E160"/>
    <mergeCell ref="A157:A158"/>
    <mergeCell ref="B157:B158"/>
    <mergeCell ref="C157:C158"/>
    <mergeCell ref="D157:D158"/>
    <mergeCell ref="E155:E156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E153:E154"/>
    <mergeCell ref="E7:E8"/>
    <mergeCell ref="A11:A12"/>
    <mergeCell ref="B3:B4"/>
    <mergeCell ref="B5:B6"/>
    <mergeCell ref="B7:B8"/>
    <mergeCell ref="B9:B10"/>
    <mergeCell ref="A9:A10"/>
    <mergeCell ref="B11:B12"/>
    <mergeCell ref="D5:D6"/>
    <mergeCell ref="E11:E12"/>
    <mergeCell ref="A13:A14"/>
    <mergeCell ref="C13:C14"/>
    <mergeCell ref="E13:E14"/>
    <mergeCell ref="B13:B14"/>
    <mergeCell ref="D13:D14"/>
    <mergeCell ref="A7:A8"/>
    <mergeCell ref="C3:C4"/>
    <mergeCell ref="C9:C10"/>
    <mergeCell ref="E9:E10"/>
    <mergeCell ref="D7:D8"/>
    <mergeCell ref="D9:D10"/>
    <mergeCell ref="E3:E4"/>
    <mergeCell ref="C5:C6"/>
    <mergeCell ref="E5:E6"/>
    <mergeCell ref="D3:D4"/>
    <mergeCell ref="A19:A20"/>
    <mergeCell ref="B19:B20"/>
    <mergeCell ref="C19:C20"/>
    <mergeCell ref="E19:E20"/>
    <mergeCell ref="D19:D20"/>
    <mergeCell ref="A3:A4"/>
    <mergeCell ref="C7:C8"/>
    <mergeCell ref="C11:C12"/>
    <mergeCell ref="D11:D12"/>
    <mergeCell ref="A5:A6"/>
    <mergeCell ref="A15:A16"/>
    <mergeCell ref="B15:B16"/>
    <mergeCell ref="C15:C16"/>
    <mergeCell ref="E15:E16"/>
    <mergeCell ref="D15:D16"/>
    <mergeCell ref="A17:A18"/>
    <mergeCell ref="B17:B18"/>
    <mergeCell ref="C17:C18"/>
    <mergeCell ref="E17:E18"/>
    <mergeCell ref="D17:D18"/>
    <mergeCell ref="A21:A22"/>
    <mergeCell ref="B21:B22"/>
    <mergeCell ref="C21:C22"/>
    <mergeCell ref="E21:E22"/>
    <mergeCell ref="D21:D22"/>
    <mergeCell ref="A23:A24"/>
    <mergeCell ref="B23:B24"/>
    <mergeCell ref="C23:C24"/>
    <mergeCell ref="E23:E24"/>
    <mergeCell ref="D23:D24"/>
    <mergeCell ref="A25:A26"/>
    <mergeCell ref="B25:B26"/>
    <mergeCell ref="C25:C26"/>
    <mergeCell ref="E25:E26"/>
    <mergeCell ref="D25:D26"/>
    <mergeCell ref="A27:A28"/>
    <mergeCell ref="B27:B28"/>
    <mergeCell ref="C27:C28"/>
    <mergeCell ref="E27:E28"/>
    <mergeCell ref="D27:D28"/>
    <mergeCell ref="A29:A30"/>
    <mergeCell ref="B29:B30"/>
    <mergeCell ref="C29:C30"/>
    <mergeCell ref="E29:E30"/>
    <mergeCell ref="D29:D30"/>
    <mergeCell ref="A31:A32"/>
    <mergeCell ref="B31:B32"/>
    <mergeCell ref="C31:C32"/>
    <mergeCell ref="E31:E32"/>
    <mergeCell ref="D31:D32"/>
    <mergeCell ref="A33:A34"/>
    <mergeCell ref="B33:B34"/>
    <mergeCell ref="C33:C34"/>
    <mergeCell ref="E33:E34"/>
    <mergeCell ref="D33:D34"/>
    <mergeCell ref="A35:A36"/>
    <mergeCell ref="B35:B36"/>
    <mergeCell ref="C35:C36"/>
    <mergeCell ref="E35:E36"/>
    <mergeCell ref="D35:D36"/>
    <mergeCell ref="A37:A38"/>
    <mergeCell ref="B37:B38"/>
    <mergeCell ref="C37:C38"/>
    <mergeCell ref="E37:E38"/>
    <mergeCell ref="D37:D38"/>
    <mergeCell ref="A39:A40"/>
    <mergeCell ref="B39:B40"/>
    <mergeCell ref="C39:C40"/>
    <mergeCell ref="E39:E40"/>
    <mergeCell ref="D39:D40"/>
    <mergeCell ref="A41:A42"/>
    <mergeCell ref="B41:B42"/>
    <mergeCell ref="C41:C42"/>
    <mergeCell ref="E41:E42"/>
    <mergeCell ref="D41:D42"/>
    <mergeCell ref="A43:A44"/>
    <mergeCell ref="B43:B44"/>
    <mergeCell ref="C43:C44"/>
    <mergeCell ref="E43:E44"/>
    <mergeCell ref="D43:D44"/>
    <mergeCell ref="A45:A46"/>
    <mergeCell ref="B45:B46"/>
    <mergeCell ref="C45:C46"/>
    <mergeCell ref="E45:E46"/>
    <mergeCell ref="D45:D46"/>
    <mergeCell ref="A47:A48"/>
    <mergeCell ref="B47:B48"/>
    <mergeCell ref="C47:C48"/>
    <mergeCell ref="E47:E48"/>
    <mergeCell ref="D47:D48"/>
    <mergeCell ref="A49:A50"/>
    <mergeCell ref="B49:B50"/>
    <mergeCell ref="C49:C50"/>
    <mergeCell ref="E49:E50"/>
    <mergeCell ref="D49:D50"/>
    <mergeCell ref="A51:A52"/>
    <mergeCell ref="B51:B52"/>
    <mergeCell ref="C51:C52"/>
    <mergeCell ref="E51:E52"/>
    <mergeCell ref="D51:D52"/>
    <mergeCell ref="A53:A54"/>
    <mergeCell ref="B53:B54"/>
    <mergeCell ref="C53:C54"/>
    <mergeCell ref="E53:E54"/>
    <mergeCell ref="D53:D54"/>
    <mergeCell ref="A55:A56"/>
    <mergeCell ref="B55:B56"/>
    <mergeCell ref="C55:C56"/>
    <mergeCell ref="E55:E56"/>
    <mergeCell ref="D55:D56"/>
    <mergeCell ref="A57:A58"/>
    <mergeCell ref="B57:B58"/>
    <mergeCell ref="C57:C58"/>
    <mergeCell ref="E57:E58"/>
    <mergeCell ref="D57:D58"/>
    <mergeCell ref="A59:A60"/>
    <mergeCell ref="B59:B60"/>
    <mergeCell ref="C59:C60"/>
    <mergeCell ref="E59:E60"/>
    <mergeCell ref="D59:D60"/>
    <mergeCell ref="A61:A62"/>
    <mergeCell ref="B61:B62"/>
    <mergeCell ref="C61:C62"/>
    <mergeCell ref="E61:E62"/>
    <mergeCell ref="D61:D62"/>
    <mergeCell ref="A63:A64"/>
    <mergeCell ref="B63:B64"/>
    <mergeCell ref="C63:C64"/>
    <mergeCell ref="E63:E64"/>
    <mergeCell ref="D63:D64"/>
    <mergeCell ref="A65:A66"/>
    <mergeCell ref="B65:B66"/>
    <mergeCell ref="C65:C66"/>
    <mergeCell ref="E65:E66"/>
    <mergeCell ref="D65:D66"/>
    <mergeCell ref="A67:A68"/>
    <mergeCell ref="B67:B68"/>
    <mergeCell ref="C67:C68"/>
    <mergeCell ref="E67:E68"/>
    <mergeCell ref="D67:D68"/>
    <mergeCell ref="A69:A70"/>
    <mergeCell ref="B69:B70"/>
    <mergeCell ref="C69:C70"/>
    <mergeCell ref="E69:E70"/>
    <mergeCell ref="D69:D70"/>
    <mergeCell ref="A71:A72"/>
    <mergeCell ref="B71:B72"/>
    <mergeCell ref="C71:C72"/>
    <mergeCell ref="E71:E72"/>
    <mergeCell ref="D71:D72"/>
    <mergeCell ref="A73:A74"/>
    <mergeCell ref="B73:B74"/>
    <mergeCell ref="C73:C74"/>
    <mergeCell ref="E73:E74"/>
    <mergeCell ref="D73:D74"/>
    <mergeCell ref="A75:A76"/>
    <mergeCell ref="B75:B76"/>
    <mergeCell ref="C75:C76"/>
    <mergeCell ref="E75:E76"/>
    <mergeCell ref="D75:D76"/>
    <mergeCell ref="A77:A78"/>
    <mergeCell ref="B77:B78"/>
    <mergeCell ref="C77:C78"/>
    <mergeCell ref="E77:E78"/>
    <mergeCell ref="D77:D78"/>
    <mergeCell ref="A79:A80"/>
    <mergeCell ref="B79:B80"/>
    <mergeCell ref="C79:C80"/>
    <mergeCell ref="E79:E80"/>
    <mergeCell ref="D79:D80"/>
    <mergeCell ref="A81:A82"/>
    <mergeCell ref="B81:B82"/>
    <mergeCell ref="C81:C82"/>
    <mergeCell ref="E81:E82"/>
    <mergeCell ref="D81:D82"/>
    <mergeCell ref="A83:A84"/>
    <mergeCell ref="B83:B84"/>
    <mergeCell ref="C83:C84"/>
    <mergeCell ref="E83:E84"/>
    <mergeCell ref="D83:D84"/>
    <mergeCell ref="A85:A86"/>
    <mergeCell ref="B85:B86"/>
    <mergeCell ref="C85:C86"/>
    <mergeCell ref="E85:E86"/>
    <mergeCell ref="D85:D86"/>
    <mergeCell ref="A87:A88"/>
    <mergeCell ref="B87:B88"/>
    <mergeCell ref="C87:C88"/>
    <mergeCell ref="E87:E88"/>
    <mergeCell ref="D87:D88"/>
    <mergeCell ref="A89:A90"/>
    <mergeCell ref="B89:B90"/>
    <mergeCell ref="C89:C90"/>
    <mergeCell ref="E89:E90"/>
    <mergeCell ref="D89:D90"/>
    <mergeCell ref="A91:A92"/>
    <mergeCell ref="B91:B92"/>
    <mergeCell ref="C91:C92"/>
    <mergeCell ref="E91:E92"/>
    <mergeCell ref="D91:D92"/>
    <mergeCell ref="E93:E94"/>
    <mergeCell ref="A95:A96"/>
    <mergeCell ref="B95:B96"/>
    <mergeCell ref="C95:C96"/>
    <mergeCell ref="E95:E96"/>
    <mergeCell ref="D95:D96"/>
    <mergeCell ref="D93:D94"/>
    <mergeCell ref="C101:C102"/>
    <mergeCell ref="E101:E102"/>
    <mergeCell ref="A99:A100"/>
    <mergeCell ref="B99:B100"/>
    <mergeCell ref="C99:C100"/>
    <mergeCell ref="E99:E100"/>
    <mergeCell ref="A93:A94"/>
    <mergeCell ref="B93:B94"/>
    <mergeCell ref="C93:C94"/>
    <mergeCell ref="A97:A98"/>
    <mergeCell ref="B97:B98"/>
    <mergeCell ref="C97:C98"/>
    <mergeCell ref="E97:E98"/>
    <mergeCell ref="D97:D98"/>
    <mergeCell ref="B101:B102"/>
    <mergeCell ref="E107:E108"/>
    <mergeCell ref="A101:A102"/>
    <mergeCell ref="D99:D100"/>
    <mergeCell ref="A103:A104"/>
    <mergeCell ref="B103:B104"/>
    <mergeCell ref="C103:C104"/>
    <mergeCell ref="D101:D102"/>
    <mergeCell ref="D103:D104"/>
    <mergeCell ref="E105:E106"/>
    <mergeCell ref="D105:D106"/>
    <mergeCell ref="E103:E104"/>
    <mergeCell ref="B115:B116"/>
    <mergeCell ref="C115:C116"/>
    <mergeCell ref="E115:E116"/>
    <mergeCell ref="B109:B110"/>
    <mergeCell ref="C109:C110"/>
    <mergeCell ref="E109:E110"/>
    <mergeCell ref="B107:B108"/>
    <mergeCell ref="A105:A106"/>
    <mergeCell ref="A109:A110"/>
    <mergeCell ref="A113:A114"/>
    <mergeCell ref="A107:A108"/>
    <mergeCell ref="D107:D108"/>
    <mergeCell ref="B105:B106"/>
    <mergeCell ref="C105:C106"/>
    <mergeCell ref="C107:C108"/>
    <mergeCell ref="E111:E112"/>
    <mergeCell ref="D109:D110"/>
    <mergeCell ref="C121:C122"/>
    <mergeCell ref="E121:E122"/>
    <mergeCell ref="D111:D112"/>
    <mergeCell ref="A115:A116"/>
    <mergeCell ref="A111:A112"/>
    <mergeCell ref="B111:B112"/>
    <mergeCell ref="C111:C112"/>
    <mergeCell ref="A123:A124"/>
    <mergeCell ref="B119:B120"/>
    <mergeCell ref="B113:B114"/>
    <mergeCell ref="C113:C114"/>
    <mergeCell ref="E113:E114"/>
    <mergeCell ref="C119:C120"/>
    <mergeCell ref="E119:E120"/>
    <mergeCell ref="D113:D114"/>
    <mergeCell ref="D115:D116"/>
    <mergeCell ref="D117:D118"/>
    <mergeCell ref="B117:B118"/>
    <mergeCell ref="C117:C118"/>
    <mergeCell ref="E117:E118"/>
    <mergeCell ref="A117:A118"/>
    <mergeCell ref="A121:A122"/>
    <mergeCell ref="A119:A120"/>
    <mergeCell ref="D119:D120"/>
    <mergeCell ref="D125:D126"/>
    <mergeCell ref="A125:A126"/>
    <mergeCell ref="B125:B126"/>
    <mergeCell ref="C125:C126"/>
    <mergeCell ref="E125:E126"/>
    <mergeCell ref="A133:A134"/>
    <mergeCell ref="E127:E128"/>
    <mergeCell ref="B129:B130"/>
    <mergeCell ref="C123:C124"/>
    <mergeCell ref="E123:E124"/>
    <mergeCell ref="B121:B122"/>
    <mergeCell ref="A127:A128"/>
    <mergeCell ref="D121:D122"/>
    <mergeCell ref="D123:D124"/>
    <mergeCell ref="B127:B128"/>
    <mergeCell ref="C127:C128"/>
    <mergeCell ref="B123:B124"/>
    <mergeCell ref="E141:E142"/>
    <mergeCell ref="C135:C136"/>
    <mergeCell ref="A129:A130"/>
    <mergeCell ref="E129:E130"/>
    <mergeCell ref="E131:E132"/>
    <mergeCell ref="E133:E134"/>
    <mergeCell ref="C133:C134"/>
    <mergeCell ref="D133:D134"/>
    <mergeCell ref="B131:B132"/>
    <mergeCell ref="C129:C130"/>
    <mergeCell ref="B149:B150"/>
    <mergeCell ref="A149:A150"/>
    <mergeCell ref="E135:E136"/>
    <mergeCell ref="E143:E144"/>
    <mergeCell ref="C137:C138"/>
    <mergeCell ref="C139:C140"/>
    <mergeCell ref="C141:C142"/>
    <mergeCell ref="C143:C144"/>
    <mergeCell ref="E137:E138"/>
    <mergeCell ref="E139:E140"/>
    <mergeCell ref="A143:A144"/>
    <mergeCell ref="A145:A146"/>
    <mergeCell ref="E145:E146"/>
    <mergeCell ref="E147:E148"/>
    <mergeCell ref="E149:E150"/>
    <mergeCell ref="E151:E152"/>
    <mergeCell ref="A151:A152"/>
    <mergeCell ref="C149:C150"/>
    <mergeCell ref="C151:C152"/>
    <mergeCell ref="B151:B152"/>
    <mergeCell ref="A141:A142"/>
    <mergeCell ref="B141:B142"/>
    <mergeCell ref="B133:B134"/>
    <mergeCell ref="B135:B136"/>
    <mergeCell ref="A147:A148"/>
    <mergeCell ref="C145:C146"/>
    <mergeCell ref="C147:C148"/>
    <mergeCell ref="B143:B144"/>
    <mergeCell ref="B145:B146"/>
    <mergeCell ref="B147:B148"/>
    <mergeCell ref="D137:D138"/>
    <mergeCell ref="D139:D140"/>
    <mergeCell ref="A131:A132"/>
    <mergeCell ref="B137:B138"/>
    <mergeCell ref="B139:B140"/>
    <mergeCell ref="A137:A138"/>
    <mergeCell ref="A139:A140"/>
    <mergeCell ref="C131:C132"/>
    <mergeCell ref="A135:A136"/>
    <mergeCell ref="D151:D152"/>
    <mergeCell ref="D141:D142"/>
    <mergeCell ref="D143:D144"/>
    <mergeCell ref="D145:D146"/>
    <mergeCell ref="D147:D148"/>
    <mergeCell ref="D127:D128"/>
    <mergeCell ref="D129:D130"/>
    <mergeCell ref="D131:D132"/>
    <mergeCell ref="D149:D150"/>
    <mergeCell ref="D135:D136"/>
  </mergeCells>
  <phoneticPr fontId="1" type="noConversion"/>
  <printOptions horizontalCentered="1" gridLines="1"/>
  <pageMargins left="0.78740157480314965" right="0.78740157480314965" top="0.47244094488188981" bottom="0.47244094488188981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lány</vt:lpstr>
      <vt:lpstr>Beírás</vt:lpstr>
      <vt:lpstr>Csapat</vt:lpstr>
      <vt:lpstr>Egyéni</vt:lpstr>
      <vt:lpstr>hfut</vt:lpstr>
      <vt:lpstr>kisl</vt:lpstr>
      <vt:lpstr>rfut</vt:lpstr>
      <vt:lpstr>súly</vt:lpstr>
      <vt:lpstr>távol</vt:lpstr>
    </vt:vector>
  </TitlesOfParts>
  <Company>bscgi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Jocó</cp:lastModifiedBy>
  <cp:lastPrinted>2010-02-22T14:40:32Z</cp:lastPrinted>
  <dcterms:created xsi:type="dcterms:W3CDTF">2007-07-12T16:23:19Z</dcterms:created>
  <dcterms:modified xsi:type="dcterms:W3CDTF">2014-05-07T10:45:20Z</dcterms:modified>
</cp:coreProperties>
</file>